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БЮДЖЕТА'!$A$13:$F$505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<sst xmlns="http://schemas.openxmlformats.org/spreadsheetml/2006/main" count="2000" uniqueCount="415">
  <si>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</si>
  <si>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</si>
  <si>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</si>
  <si>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</si>
  <si>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</si>
  <si>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</si>
  <si>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</si>
  <si>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</si>
  <si>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</si>
  <si>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</si>
  <si>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</si>
  <si>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</si>
  <si>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</si>
  <si>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</si>
  <si>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</si>
  <si>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</si>
  <si>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</si>
  <si>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</si>
  <si>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</si>
  <si>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</si>
  <si>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</si>
  <si>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</si>
  <si>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</si>
  <si>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</si>
  <si>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</si>
  <si>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</si>
  <si>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</si>
  <si>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</si>
  <si>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</si>
  <si>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</si>
  <si>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</si>
  <si>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</si>
  <si>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</si>
  <si>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</si>
  <si>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</si>
  <si>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</si>
  <si>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</si>
  <si>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</si>
  <si>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</si>
  <si>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</si>
  <si>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</si>
  <si>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</si>
  <si>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</si>
  <si>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</si>
  <si>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</si>
  <si>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</si>
  <si>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</si>
  <si>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</si>
  <si>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</si>
  <si>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</si>
  <si>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</si>
  <si>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</si>
  <si>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</si>
  <si>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</si>
  <si>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</si>
  <si>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</si>
  <si>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</si>
  <si>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</si>
  <si>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</si>
  <si>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</si>
  <si>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</si>
  <si>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</si>
  <si>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</si>
  <si>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</si>
  <si>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</si>
  <si>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</si>
  <si>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</si>
  <si>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</si>
  <si>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</si>
  <si>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</si>
  <si>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</si>
  <si>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</si>
  <si>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</si>
  <si>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</si>
  <si>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</si>
  <si>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</si>
  <si>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</si>
  <si>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</si>
  <si>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</si>
  <si>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</si>
  <si>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</si>
  <si>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</si>
  <si>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</si>
  <si>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</si>
  <si>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</si>
  <si>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</si>
  <si>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</si>
  <si>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</si>
  <si>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</si>
  <si>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</si>
  <si>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</si>
  <si>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</si>
  <si>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</si>
  <si>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</si>
  <si>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</si>
  <si>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</si>
  <si>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</si>
  <si>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</si>
  <si>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</si>
  <si>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</si>
  <si>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</si>
  <si>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</si>
  <si>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</si>
  <si>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</si>
  <si>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</si>
  <si>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</si>
  <si>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</si>
  <si>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</si>
  <si>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</si>
  <si>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</si>
  <si>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</si>
  <si>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</si>
  <si>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</si>
  <si>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</si>
  <si>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</si>
  <si>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</si>
  <si>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</si>
  <si>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</si>
  <si>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</si>
  <si>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</si>
  <si>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</si>
  <si>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</si>
  <si>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</si>
  <si>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</si>
  <si>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</si>
  <si>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</si>
  <si>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</si>
  <si>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</si>
  <si>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</si>
  <si>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</si>
  <si>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</si>
  <si>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</si>
  <si>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</si>
  <si>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</si>
  <si>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</si>
  <si>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</si>
  <si>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</si>
  <si>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</si>
  <si>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</si>
  <si>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</si>
  <si>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</si>
  <si>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</si>
  <si>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</si>
  <si>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</si>
  <si>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</si>
  <si>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</si>
  <si>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</si>
  <si>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</si>
  <si>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</si>
  <si>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</si>
  <si>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</si>
  <si>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</si>
  <si>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</si>
  <si>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</si>
  <si>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</si>
  <si>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</si>
  <si>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</si>
  <si>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</si>
  <si>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</si>
  <si>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</si>
  <si>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</si>
  <si>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</si>
  <si>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</si>
  <si>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</si>
  <si>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</si>
  <si>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</si>
  <si>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</si>
  <si>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</si>
  <si>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</si>
  <si>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</si>
  <si>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</si>
  <si>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</si>
  <si>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</si>
  <si>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</si>
  <si>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</si>
  <si>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</si>
  <si>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</si>
  <si>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</si>
  <si>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</si>
  <si>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</si>
  <si>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</si>
  <si>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</si>
  <si>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</si>
  <si>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</si>
  <si>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</si>
  <si>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</si>
  <si>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</si>
  <si>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</si>
  <si>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</si>
  <si>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</si>
  <si>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</si>
  <si>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</si>
  <si>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</si>
  <si>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</si>
  <si>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</si>
  <si>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</si>
  <si>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</si>
  <si>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</si>
  <si>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</si>
  <si>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</si>
  <si>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</si>
  <si>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</si>
  <si>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</si>
  <si>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</si>
  <si>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</si>
  <si>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</si>
  <si>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</si>
  <si>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</si>
  <si>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</si>
  <si>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</si>
  <si>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</si>
  <si>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</si>
  <si>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</si>
  <si>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</si>
  <si>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</si>
  <si>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</si>
  <si>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</si>
  <si>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</si>
  <si>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</si>
  <si>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</si>
  <si>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</si>
  <si>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</si>
  <si>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</si>
  <si>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</si>
  <si>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</si>
  <si>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</si>
  <si>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</si>
  <si>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</si>
  <si>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</si>
  <si>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</si>
  <si>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</si>
  <si>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</si>
  <si>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</si>
  <si>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</si>
  <si>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</si>
  <si>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</si>
  <si>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</si>
  <si>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</si>
  <si>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</si>
  <si>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</si>
  <si>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</si>
  <si>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</si>
  <si>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</si>
  <si>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</si>
  <si>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</si>
  <si>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</si>
  <si>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</si>
  <si>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</si>
  <si>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</si>
  <si>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</si>
  <si>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</si>
  <si>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</si>
  <si>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</si>
  <si>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</si>
  <si>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</si>
  <si>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</si>
  <si>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</si>
  <si>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</si>
  <si>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</si>
  <si>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</si>
  <si>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</si>
  <si>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</si>
  <si>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</si>
  <si>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</si>
  <si>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</si>
  <si>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</si>
  <si>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</si>
  <si>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</si>
  <si>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</si>
  <si>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</si>
  <si>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</si>
  <si>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</si>
  <si>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</si>
  <si>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</si>
  <si>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</si>
  <si>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</si>
  <si>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</si>
  <si>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</si>
  <si>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</si>
  <si>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</si>
  <si>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</si>
  <si>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</si>
  <si>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</si>
  <si>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</si>
  <si>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</si>
  <si>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</si>
  <si>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</si>
  <si>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</si>
  <si>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</si>
  <si>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</si>
  <si>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</si>
  <si>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</si>
  <si>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</si>
  <si>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</si>
  <si>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</si>
  <si>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</si>
  <si>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</si>
  <si>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</si>
  <si>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</si>
  <si>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</si>
  <si>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</si>
  <si>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</si>
  <si>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</si>
  <si>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</si>
  <si>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</si>
  <si>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</si>
  <si>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</si>
  <si>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</si>
  <si>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</si>
  <si>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</si>
  <si>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</si>
  <si>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</si>
  <si>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</si>
  <si>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</si>
  <si>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</si>
  <si>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</si>
  <si>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</si>
  <si>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</si>
  <si>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</si>
  <si>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</si>
  <si>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</si>
  <si>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</si>
  <si>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</si>
  <si>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</si>
  <si>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</si>
  <si>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</si>
  <si>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</si>
  <si>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</si>
  <si>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</si>
  <si>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</si>
  <si>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</si>
  <si>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</si>
  <si>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</si>
  <si>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</si>
  <si>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</si>
  <si>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</si>
  <si>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</si>
  <si>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</si>
  <si>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</si>
  <si>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</si>
  <si>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</si>
  <si>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</si>
  <si>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</si>
  <si>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</si>
  <si>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</si>
  <si>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</si>
  <si>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</si>
  <si>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</si>
  <si>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</si>
  <si>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</si>
  <si>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</si>
  <si>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</si>
  <si>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</si>
  <si>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</si>
  <si>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</si>
  <si>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</si>
  <si>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</si>
  <si>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</si>
  <si>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</si>
  <si>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</si>
  <si>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</si>
  <si>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</si>
  <si>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</si>
  <si>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</si>
  <si>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</si>
  <si>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</si>
  <si>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</si>
  <si>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</si>
  <si>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</si>
  <si>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</si>
  <si>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</si>
  <si>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</si>
  <si>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</si>
  <si>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</si>
  <si>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</si>
  <si>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</si>
  <si>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</si>
  <si>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</si>
  <si>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</si>
  <si>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</si>
  <si>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</si>
  <si>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</si>
  <si>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</si>
  <si>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</si>
  <si>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</si>
  <si>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</si>
  <si>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</si>
  <si>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</si>
  <si>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</si>
  <si>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</si>
  <si>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</si>
  <si>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</si>
  <si>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</si>
  <si>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</si>
  <si>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</si>
  <si>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</si>
  <si>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</si>
  <si>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</si>
  <si>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</si>
  <si>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</si>
  <si>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</si>
  <si>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</si>
  <si>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</si>
  <si>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</si>
  <si>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</si>
  <si>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</si>
  <si>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0800050640</t>
  </si>
  <si>
    <t>Субсидии из федерального бюджета на поддержку малого и среднего предпринимательства</t>
  </si>
  <si>
    <t>Закупка товаров, работ, услуг в целях капитального ремонта муниципального имущества</t>
  </si>
  <si>
    <t>243</t>
  </si>
  <si>
    <t>Мероприятия учреждений по развитию общего образования</t>
  </si>
  <si>
    <t>0310021691</t>
  </si>
  <si>
    <t>Приложение 3 к решению Думы</t>
  </si>
  <si>
    <t>0330021691</t>
  </si>
  <si>
    <t>№ 147 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</si>
</sst>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7"/>
  <sheetViews>
    <sheetView showGridLines="0" tabSelected="1" zoomScalePageLayoutView="0" workbookViewId="0" topLeftCell="A345">
      <selection activeCell="F257" sqref="F257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6" t="s">
        <v>412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2:23" ht="18.75">
      <c r="B3" s="107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2:22" ht="18.75">
      <c r="B4" s="25" t="s">
        <v>89</v>
      </c>
      <c r="C4" s="106" t="s">
        <v>414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6" spans="2:23" ht="18.75">
      <c r="B6" s="106" t="s">
        <v>364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2:23" ht="18.75" customHeight="1">
      <c r="B7" s="107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2:22" ht="18.75">
      <c r="B8" s="108" t="s">
        <v>365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10" spans="1:22" ht="30.75" customHeight="1">
      <c r="A10" s="110" t="s">
        <v>46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57" customHeight="1">
      <c r="A11" s="114" t="s">
        <v>238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5.75">
      <c r="A12" s="113" t="s">
        <v>64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60</v>
      </c>
      <c r="B14" s="17" t="s">
        <v>59</v>
      </c>
      <c r="C14" s="17" t="s">
        <v>247</v>
      </c>
      <c r="D14" s="17" t="s">
        <v>5</v>
      </c>
      <c r="E14" s="17"/>
      <c r="F14" s="86">
        <f>F15+F23+F45+F65+F79+F84+F59+F73</f>
        <v>73144.09517999999</v>
      </c>
      <c r="G14" s="18" t="e">
        <f>G15+G23+G45+#REF!+G65+#REF!+G79+G84+#REF!</f>
        <v>#REF!</v>
      </c>
      <c r="H14" s="18" t="e">
        <f>H15+H23+H45+#REF!+H65+#REF!+H79+H84+#REF!</f>
        <v>#REF!</v>
      </c>
      <c r="I14" s="18" t="e">
        <f>I15+I23+I45+#REF!+I65+#REF!+I79+I84+#REF!</f>
        <v>#REF!</v>
      </c>
      <c r="J14" s="18" t="e">
        <f>J15+J23+J45+#REF!+J65+#REF!+J79+J84+#REF!</f>
        <v>#REF!</v>
      </c>
      <c r="K14" s="18" t="e">
        <f>K15+K23+K45+#REF!+K65+#REF!+K79+K84+#REF!</f>
        <v>#REF!</v>
      </c>
      <c r="L14" s="18" t="e">
        <f>L15+L23+L45+#REF!+L65+#REF!+L79+L84+#REF!</f>
        <v>#REF!</v>
      </c>
      <c r="M14" s="18" t="e">
        <f>M15+M23+M45+#REF!+M65+#REF!+M79+M84+#REF!</f>
        <v>#REF!</v>
      </c>
      <c r="N14" s="18" t="e">
        <f>N15+N23+N45+#REF!+N65+#REF!+N79+N84+#REF!</f>
        <v>#REF!</v>
      </c>
      <c r="O14" s="18" t="e">
        <f>O15+O23+O45+#REF!+O65+#REF!+O79+O84+#REF!</f>
        <v>#REF!</v>
      </c>
      <c r="P14" s="18" t="e">
        <f>P15+P23+P45+#REF!+P65+#REF!+P79+P84+#REF!</f>
        <v>#REF!</v>
      </c>
      <c r="Q14" s="18" t="e">
        <f>Q15+Q23+Q45+#REF!+Q65+#REF!+Q79+Q84+#REF!</f>
        <v>#REF!</v>
      </c>
      <c r="R14" s="18" t="e">
        <f>R15+R23+R45+#REF!+R65+#REF!+R79+R84+#REF!</f>
        <v>#REF!</v>
      </c>
      <c r="S14" s="18" t="e">
        <f>S15+S23+S45+#REF!+S65+#REF!+S79+S84+#REF!</f>
        <v>#REF!</v>
      </c>
      <c r="T14" s="18" t="e">
        <f>T15+T23+T45+#REF!+T65+#REF!+T79+T84+#REF!</f>
        <v>#REF!</v>
      </c>
      <c r="U14" s="18" t="e">
        <f>U15+U23+U45+#REF!+U65+#REF!+U79+U84+#REF!</f>
        <v>#REF!</v>
      </c>
      <c r="V14" s="18" t="e">
        <f>V15+V23+V45+#REF!+V65+#REF!+V79+V84+#REF!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247</v>
      </c>
      <c r="D15" s="30" t="s">
        <v>5</v>
      </c>
      <c r="E15" s="30"/>
      <c r="F15" s="31">
        <f>F16</f>
        <v>2001.06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248</v>
      </c>
      <c r="D16" s="12" t="s">
        <v>5</v>
      </c>
      <c r="E16" s="12"/>
      <c r="F16" s="13">
        <f>F17</f>
        <v>2001.06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249</v>
      </c>
      <c r="D17" s="12" t="s">
        <v>5</v>
      </c>
      <c r="E17" s="12"/>
      <c r="F17" s="13">
        <f>F18</f>
        <v>2001.06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135</v>
      </c>
      <c r="B18" s="19" t="s">
        <v>6</v>
      </c>
      <c r="C18" s="19" t="s">
        <v>250</v>
      </c>
      <c r="D18" s="19" t="s">
        <v>5</v>
      </c>
      <c r="E18" s="19"/>
      <c r="F18" s="20">
        <f>F19</f>
        <v>2001.06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94</v>
      </c>
      <c r="B19" s="6" t="s">
        <v>6</v>
      </c>
      <c r="C19" s="6" t="s">
        <v>250</v>
      </c>
      <c r="D19" s="6" t="s">
        <v>93</v>
      </c>
      <c r="E19" s="6"/>
      <c r="F19" s="7">
        <f>F20+F21+F22</f>
        <v>2001.06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240</v>
      </c>
      <c r="B20" s="53" t="s">
        <v>6</v>
      </c>
      <c r="C20" s="53" t="s">
        <v>250</v>
      </c>
      <c r="D20" s="53" t="s">
        <v>91</v>
      </c>
      <c r="E20" s="53"/>
      <c r="F20" s="54">
        <v>1631.3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245</v>
      </c>
      <c r="B21" s="53" t="s">
        <v>6</v>
      </c>
      <c r="C21" s="53" t="s">
        <v>250</v>
      </c>
      <c r="D21" s="53" t="s">
        <v>92</v>
      </c>
      <c r="E21" s="53"/>
      <c r="F21" s="54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241</v>
      </c>
      <c r="B22" s="53" t="s">
        <v>6</v>
      </c>
      <c r="C22" s="53" t="s">
        <v>250</v>
      </c>
      <c r="D22" s="53" t="s">
        <v>242</v>
      </c>
      <c r="E22" s="53"/>
      <c r="F22" s="54">
        <v>369.76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247</v>
      </c>
      <c r="D23" s="9" t="s">
        <v>5</v>
      </c>
      <c r="E23" s="9"/>
      <c r="F23" s="87">
        <f>F24</f>
        <v>3534.30988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9" customFormat="1" ht="33" customHeight="1" outlineLevel="6">
      <c r="A24" s="22" t="s">
        <v>134</v>
      </c>
      <c r="B24" s="12" t="s">
        <v>19</v>
      </c>
      <c r="C24" s="12" t="s">
        <v>248</v>
      </c>
      <c r="D24" s="12" t="s">
        <v>5</v>
      </c>
      <c r="E24" s="12"/>
      <c r="F24" s="93">
        <f>F25</f>
        <v>3534.30988</v>
      </c>
      <c r="G24" s="13" t="e">
        <f>G26+#REF!+G37</f>
        <v>#REF!</v>
      </c>
      <c r="H24" s="13" t="e">
        <f>H26+#REF!+H37</f>
        <v>#REF!</v>
      </c>
      <c r="I24" s="13" t="e">
        <f>I26+#REF!+I37</f>
        <v>#REF!</v>
      </c>
      <c r="J24" s="13" t="e">
        <f>J26+#REF!+J37</f>
        <v>#REF!</v>
      </c>
      <c r="K24" s="13" t="e">
        <f>K26+#REF!+K37</f>
        <v>#REF!</v>
      </c>
      <c r="L24" s="13" t="e">
        <f>L26+#REF!+L37</f>
        <v>#REF!</v>
      </c>
      <c r="M24" s="13" t="e">
        <f>M26+#REF!+M37</f>
        <v>#REF!</v>
      </c>
      <c r="N24" s="13" t="e">
        <f>N26+#REF!+N37</f>
        <v>#REF!</v>
      </c>
      <c r="O24" s="13" t="e">
        <f>O26+#REF!+O37</f>
        <v>#REF!</v>
      </c>
      <c r="P24" s="13" t="e">
        <f>P26+#REF!+P37</f>
        <v>#REF!</v>
      </c>
      <c r="Q24" s="13" t="e">
        <f>Q26+#REF!+Q37</f>
        <v>#REF!</v>
      </c>
      <c r="R24" s="13" t="e">
        <f>R26+#REF!+R37</f>
        <v>#REF!</v>
      </c>
      <c r="S24" s="13" t="e">
        <f>S26+#REF!+S37</f>
        <v>#REF!</v>
      </c>
      <c r="T24" s="13" t="e">
        <f>T26+#REF!+T37</f>
        <v>#REF!</v>
      </c>
      <c r="U24" s="13" t="e">
        <f>U26+#REF!+U37</f>
        <v>#REF!</v>
      </c>
      <c r="V24" s="13" t="e">
        <f>V26+#REF!+V37</f>
        <v>#REF!</v>
      </c>
    </row>
    <row r="25" spans="1:22" s="29" customFormat="1" ht="36" customHeight="1" outlineLevel="6">
      <c r="A25" s="22" t="s">
        <v>136</v>
      </c>
      <c r="B25" s="12" t="s">
        <v>19</v>
      </c>
      <c r="C25" s="12" t="s">
        <v>249</v>
      </c>
      <c r="D25" s="12" t="s">
        <v>5</v>
      </c>
      <c r="E25" s="12"/>
      <c r="F25" s="93">
        <f>F26+F37+F43</f>
        <v>3534.30988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200</v>
      </c>
      <c r="B26" s="19" t="s">
        <v>19</v>
      </c>
      <c r="C26" s="19" t="s">
        <v>251</v>
      </c>
      <c r="D26" s="19" t="s">
        <v>5</v>
      </c>
      <c r="E26" s="19"/>
      <c r="F26" s="89">
        <f>F27+F31+F34</f>
        <v>1816.5589899999998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9" customFormat="1" ht="31.5" outlineLevel="6">
      <c r="A27" s="5" t="s">
        <v>94</v>
      </c>
      <c r="B27" s="6" t="s">
        <v>19</v>
      </c>
      <c r="C27" s="6" t="s">
        <v>251</v>
      </c>
      <c r="D27" s="6" t="s">
        <v>93</v>
      </c>
      <c r="E27" s="6"/>
      <c r="F27" s="90">
        <f>F28+F29+F30</f>
        <v>1735.9353899999999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240</v>
      </c>
      <c r="B28" s="53" t="s">
        <v>19</v>
      </c>
      <c r="C28" s="53" t="s">
        <v>251</v>
      </c>
      <c r="D28" s="53" t="s">
        <v>91</v>
      </c>
      <c r="E28" s="53"/>
      <c r="F28" s="91">
        <v>1259.55334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245</v>
      </c>
      <c r="B29" s="53" t="s">
        <v>19</v>
      </c>
      <c r="C29" s="53" t="s">
        <v>251</v>
      </c>
      <c r="D29" s="53" t="s">
        <v>92</v>
      </c>
      <c r="E29" s="53"/>
      <c r="F29" s="91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241</v>
      </c>
      <c r="B30" s="53" t="s">
        <v>19</v>
      </c>
      <c r="C30" s="53" t="s">
        <v>251</v>
      </c>
      <c r="D30" s="53" t="s">
        <v>242</v>
      </c>
      <c r="E30" s="53"/>
      <c r="F30" s="91">
        <v>476.38205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403</v>
      </c>
      <c r="B31" s="6" t="s">
        <v>19</v>
      </c>
      <c r="C31" s="6" t="s">
        <v>251</v>
      </c>
      <c r="D31" s="6" t="s">
        <v>402</v>
      </c>
      <c r="E31" s="6"/>
      <c r="F31" s="90">
        <f>F32+F33</f>
        <v>76.5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28.5" customHeight="1" outlineLevel="6">
      <c r="A32" s="52" t="s">
        <v>405</v>
      </c>
      <c r="B32" s="53" t="s">
        <v>19</v>
      </c>
      <c r="C32" s="53" t="s">
        <v>251</v>
      </c>
      <c r="D32" s="53" t="s">
        <v>404</v>
      </c>
      <c r="E32" s="53"/>
      <c r="F32" s="91">
        <v>76.5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0.75" customHeight="1" outlineLevel="6">
      <c r="A33" s="52" t="s">
        <v>226</v>
      </c>
      <c r="B33" s="53" t="s">
        <v>19</v>
      </c>
      <c r="C33" s="53" t="s">
        <v>251</v>
      </c>
      <c r="D33" s="53" t="s">
        <v>221</v>
      </c>
      <c r="E33" s="53"/>
      <c r="F33" s="91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99</v>
      </c>
      <c r="B34" s="6" t="s">
        <v>19</v>
      </c>
      <c r="C34" s="6" t="s">
        <v>251</v>
      </c>
      <c r="D34" s="6" t="s">
        <v>100</v>
      </c>
      <c r="E34" s="6"/>
      <c r="F34" s="90">
        <f>F35+F36</f>
        <v>4.1236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101</v>
      </c>
      <c r="B35" s="53" t="s">
        <v>19</v>
      </c>
      <c r="C35" s="53" t="s">
        <v>251</v>
      </c>
      <c r="D35" s="53" t="s">
        <v>103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102</v>
      </c>
      <c r="B36" s="53" t="s">
        <v>19</v>
      </c>
      <c r="C36" s="53" t="s">
        <v>251</v>
      </c>
      <c r="D36" s="53" t="s">
        <v>104</v>
      </c>
      <c r="E36" s="53"/>
      <c r="F36" s="91">
        <v>4.1236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31.5" customHeight="1" outlineLevel="6">
      <c r="A37" s="55" t="s">
        <v>201</v>
      </c>
      <c r="B37" s="19" t="s">
        <v>19</v>
      </c>
      <c r="C37" s="19" t="s">
        <v>252</v>
      </c>
      <c r="D37" s="19" t="s">
        <v>5</v>
      </c>
      <c r="E37" s="19"/>
      <c r="F37" s="89">
        <f>F38</f>
        <v>1704.09345</v>
      </c>
      <c r="G37" s="7" t="e">
        <f>#REF!</f>
        <v>#REF!</v>
      </c>
      <c r="H37" s="7" t="e">
        <f>#REF!</f>
        <v>#REF!</v>
      </c>
      <c r="I37" s="7" t="e">
        <f>#REF!</f>
        <v>#REF!</v>
      </c>
      <c r="J37" s="7" t="e">
        <f>#REF!</f>
        <v>#REF!</v>
      </c>
      <c r="K37" s="7" t="e">
        <f>#REF!</f>
        <v>#REF!</v>
      </c>
      <c r="L37" s="7" t="e">
        <f>#REF!</f>
        <v>#REF!</v>
      </c>
      <c r="M37" s="7" t="e">
        <f>#REF!</f>
        <v>#REF!</v>
      </c>
      <c r="N37" s="7" t="e">
        <f>#REF!</f>
        <v>#REF!</v>
      </c>
      <c r="O37" s="7" t="e">
        <f>#REF!</f>
        <v>#REF!</v>
      </c>
      <c r="P37" s="7" t="e">
        <f>#REF!</f>
        <v>#REF!</v>
      </c>
      <c r="Q37" s="7" t="e">
        <f>#REF!</f>
        <v>#REF!</v>
      </c>
      <c r="R37" s="7" t="e">
        <f>#REF!</f>
        <v>#REF!</v>
      </c>
      <c r="S37" s="7" t="e">
        <f>#REF!</f>
        <v>#REF!</v>
      </c>
      <c r="T37" s="7" t="e">
        <f>#REF!</f>
        <v>#REF!</v>
      </c>
      <c r="U37" s="7" t="e">
        <f>#REF!</f>
        <v>#REF!</v>
      </c>
      <c r="V37" s="7" t="e">
        <f>#REF!</f>
        <v>#REF!</v>
      </c>
    </row>
    <row r="38" spans="1:22" s="27" customFormat="1" ht="31.5" customHeight="1" outlineLevel="6">
      <c r="A38" s="5" t="s">
        <v>94</v>
      </c>
      <c r="B38" s="6" t="s">
        <v>19</v>
      </c>
      <c r="C38" s="6" t="s">
        <v>252</v>
      </c>
      <c r="D38" s="6" t="s">
        <v>93</v>
      </c>
      <c r="E38" s="6"/>
      <c r="F38" s="90">
        <f>F39+F40+F41+F42</f>
        <v>1704.09345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2" t="s">
        <v>240</v>
      </c>
      <c r="B39" s="53" t="s">
        <v>19</v>
      </c>
      <c r="C39" s="53" t="s">
        <v>252</v>
      </c>
      <c r="D39" s="53" t="s">
        <v>91</v>
      </c>
      <c r="E39" s="53"/>
      <c r="F39" s="91">
        <v>1223.54853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customHeight="1" outlineLevel="6">
      <c r="A40" s="52" t="s">
        <v>245</v>
      </c>
      <c r="B40" s="53" t="s">
        <v>19</v>
      </c>
      <c r="C40" s="53" t="s">
        <v>252</v>
      </c>
      <c r="D40" s="53" t="s">
        <v>92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64.5" customHeight="1" outlineLevel="6">
      <c r="A41" s="52" t="s">
        <v>367</v>
      </c>
      <c r="B41" s="53" t="s">
        <v>19</v>
      </c>
      <c r="C41" s="53" t="s">
        <v>252</v>
      </c>
      <c r="D41" s="53" t="s">
        <v>366</v>
      </c>
      <c r="E41" s="53"/>
      <c r="F41" s="91">
        <v>174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2" t="s">
        <v>241</v>
      </c>
      <c r="B42" s="53" t="s">
        <v>19</v>
      </c>
      <c r="C42" s="53" t="s">
        <v>252</v>
      </c>
      <c r="D42" s="53" t="s">
        <v>242</v>
      </c>
      <c r="E42" s="53"/>
      <c r="F42" s="91">
        <v>306.54492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15.75" outlineLevel="6">
      <c r="A43" s="55" t="s">
        <v>139</v>
      </c>
      <c r="B43" s="19" t="s">
        <v>19</v>
      </c>
      <c r="C43" s="19" t="s">
        <v>253</v>
      </c>
      <c r="D43" s="19" t="s">
        <v>5</v>
      </c>
      <c r="E43" s="19"/>
      <c r="F43" s="89">
        <f>F44</f>
        <v>13.65744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" t="s">
        <v>361</v>
      </c>
      <c r="B44" s="6" t="s">
        <v>19</v>
      </c>
      <c r="C44" s="6" t="s">
        <v>253</v>
      </c>
      <c r="D44" s="6" t="s">
        <v>360</v>
      </c>
      <c r="E44" s="6"/>
      <c r="F44" s="90">
        <v>13.65744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49.5" customHeight="1" outlineLevel="3">
      <c r="A45" s="8" t="s">
        <v>28</v>
      </c>
      <c r="B45" s="9" t="s">
        <v>7</v>
      </c>
      <c r="C45" s="9" t="s">
        <v>247</v>
      </c>
      <c r="D45" s="9" t="s">
        <v>5</v>
      </c>
      <c r="E45" s="9"/>
      <c r="F45" s="10">
        <f>F46</f>
        <v>7315.811</v>
      </c>
      <c r="G45" s="10">
        <f aca="true" t="shared" si="5" ref="G45:V48">G46</f>
        <v>8918.7</v>
      </c>
      <c r="H45" s="10">
        <f t="shared" si="5"/>
        <v>8918.7</v>
      </c>
      <c r="I45" s="10">
        <f t="shared" si="5"/>
        <v>8918.7</v>
      </c>
      <c r="J45" s="10">
        <f t="shared" si="5"/>
        <v>8918.7</v>
      </c>
      <c r="K45" s="10">
        <f t="shared" si="5"/>
        <v>8918.7</v>
      </c>
      <c r="L45" s="10">
        <f t="shared" si="5"/>
        <v>8918.7</v>
      </c>
      <c r="M45" s="10">
        <f t="shared" si="5"/>
        <v>8918.7</v>
      </c>
      <c r="N45" s="10">
        <f t="shared" si="5"/>
        <v>8918.7</v>
      </c>
      <c r="O45" s="10">
        <f t="shared" si="5"/>
        <v>8918.7</v>
      </c>
      <c r="P45" s="10">
        <f t="shared" si="5"/>
        <v>8918.7</v>
      </c>
      <c r="Q45" s="10">
        <f t="shared" si="5"/>
        <v>8918.7</v>
      </c>
      <c r="R45" s="10">
        <f t="shared" si="5"/>
        <v>8918.7</v>
      </c>
      <c r="S45" s="10">
        <f t="shared" si="5"/>
        <v>8918.7</v>
      </c>
      <c r="T45" s="10">
        <f t="shared" si="5"/>
        <v>8918.7</v>
      </c>
      <c r="U45" s="10">
        <f t="shared" si="5"/>
        <v>8918.7</v>
      </c>
      <c r="V45" s="10">
        <f t="shared" si="5"/>
        <v>8918.7</v>
      </c>
    </row>
    <row r="46" spans="1:22" s="27" customFormat="1" ht="33.75" customHeight="1" outlineLevel="3">
      <c r="A46" s="22" t="s">
        <v>134</v>
      </c>
      <c r="B46" s="12" t="s">
        <v>7</v>
      </c>
      <c r="C46" s="12" t="s">
        <v>248</v>
      </c>
      <c r="D46" s="12" t="s">
        <v>5</v>
      </c>
      <c r="E46" s="12"/>
      <c r="F46" s="13">
        <f>F47</f>
        <v>7315.811</v>
      </c>
      <c r="G46" s="13">
        <f aca="true" t="shared" si="6" ref="G46:V46">G48</f>
        <v>8918.7</v>
      </c>
      <c r="H46" s="13">
        <f t="shared" si="6"/>
        <v>8918.7</v>
      </c>
      <c r="I46" s="13">
        <f t="shared" si="6"/>
        <v>8918.7</v>
      </c>
      <c r="J46" s="13">
        <f t="shared" si="6"/>
        <v>8918.7</v>
      </c>
      <c r="K46" s="13">
        <f t="shared" si="6"/>
        <v>8918.7</v>
      </c>
      <c r="L46" s="13">
        <f t="shared" si="6"/>
        <v>8918.7</v>
      </c>
      <c r="M46" s="13">
        <f t="shared" si="6"/>
        <v>8918.7</v>
      </c>
      <c r="N46" s="13">
        <f t="shared" si="6"/>
        <v>8918.7</v>
      </c>
      <c r="O46" s="13">
        <f t="shared" si="6"/>
        <v>8918.7</v>
      </c>
      <c r="P46" s="13">
        <f t="shared" si="6"/>
        <v>8918.7</v>
      </c>
      <c r="Q46" s="13">
        <f t="shared" si="6"/>
        <v>8918.7</v>
      </c>
      <c r="R46" s="13">
        <f t="shared" si="6"/>
        <v>8918.7</v>
      </c>
      <c r="S46" s="13">
        <f t="shared" si="6"/>
        <v>8918.7</v>
      </c>
      <c r="T46" s="13">
        <f t="shared" si="6"/>
        <v>8918.7</v>
      </c>
      <c r="U46" s="13">
        <f t="shared" si="6"/>
        <v>8918.7</v>
      </c>
      <c r="V46" s="13">
        <f t="shared" si="6"/>
        <v>8918.7</v>
      </c>
    </row>
    <row r="47" spans="1:22" s="27" customFormat="1" ht="37.5" customHeight="1" outlineLevel="3">
      <c r="A47" s="22" t="s">
        <v>136</v>
      </c>
      <c r="B47" s="12" t="s">
        <v>7</v>
      </c>
      <c r="C47" s="12" t="s">
        <v>249</v>
      </c>
      <c r="D47" s="12" t="s">
        <v>5</v>
      </c>
      <c r="E47" s="12"/>
      <c r="F47" s="13">
        <f>F48</f>
        <v>7315.811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7" customFormat="1" ht="47.25" outlineLevel="4">
      <c r="A48" s="56" t="s">
        <v>200</v>
      </c>
      <c r="B48" s="19" t="s">
        <v>7</v>
      </c>
      <c r="C48" s="19" t="s">
        <v>251</v>
      </c>
      <c r="D48" s="19" t="s">
        <v>5</v>
      </c>
      <c r="E48" s="19"/>
      <c r="F48" s="20">
        <f>F49+F53+F55</f>
        <v>7315.811</v>
      </c>
      <c r="G48" s="7">
        <f t="shared" si="5"/>
        <v>8918.7</v>
      </c>
      <c r="H48" s="7">
        <f t="shared" si="5"/>
        <v>8918.7</v>
      </c>
      <c r="I48" s="7">
        <f t="shared" si="5"/>
        <v>8918.7</v>
      </c>
      <c r="J48" s="7">
        <f t="shared" si="5"/>
        <v>8918.7</v>
      </c>
      <c r="K48" s="7">
        <f t="shared" si="5"/>
        <v>8918.7</v>
      </c>
      <c r="L48" s="7">
        <f t="shared" si="5"/>
        <v>8918.7</v>
      </c>
      <c r="M48" s="7">
        <f t="shared" si="5"/>
        <v>8918.7</v>
      </c>
      <c r="N48" s="7">
        <f t="shared" si="5"/>
        <v>8918.7</v>
      </c>
      <c r="O48" s="7">
        <f t="shared" si="5"/>
        <v>8918.7</v>
      </c>
      <c r="P48" s="7">
        <f t="shared" si="5"/>
        <v>8918.7</v>
      </c>
      <c r="Q48" s="7">
        <f t="shared" si="5"/>
        <v>8918.7</v>
      </c>
      <c r="R48" s="7">
        <f t="shared" si="5"/>
        <v>8918.7</v>
      </c>
      <c r="S48" s="7">
        <f t="shared" si="5"/>
        <v>8918.7</v>
      </c>
      <c r="T48" s="7">
        <f t="shared" si="5"/>
        <v>8918.7</v>
      </c>
      <c r="U48" s="7">
        <f t="shared" si="5"/>
        <v>8918.7</v>
      </c>
      <c r="V48" s="7">
        <f t="shared" si="5"/>
        <v>8918.7</v>
      </c>
    </row>
    <row r="49" spans="1:22" s="27" customFormat="1" ht="31.5" outlineLevel="5">
      <c r="A49" s="5" t="s">
        <v>94</v>
      </c>
      <c r="B49" s="6" t="s">
        <v>7</v>
      </c>
      <c r="C49" s="6" t="s">
        <v>251</v>
      </c>
      <c r="D49" s="6" t="s">
        <v>93</v>
      </c>
      <c r="E49" s="6"/>
      <c r="F49" s="7">
        <f>F50+F51+F52</f>
        <v>7131.406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7" customFormat="1" ht="31.5" outlineLevel="5">
      <c r="A50" s="52" t="s">
        <v>240</v>
      </c>
      <c r="B50" s="53" t="s">
        <v>7</v>
      </c>
      <c r="C50" s="53" t="s">
        <v>251</v>
      </c>
      <c r="D50" s="53" t="s">
        <v>91</v>
      </c>
      <c r="E50" s="53"/>
      <c r="F50" s="54">
        <v>5185.69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31.5" outlineLevel="5">
      <c r="A51" s="52" t="s">
        <v>245</v>
      </c>
      <c r="B51" s="53" t="s">
        <v>7</v>
      </c>
      <c r="C51" s="53" t="s">
        <v>251</v>
      </c>
      <c r="D51" s="53" t="s">
        <v>92</v>
      </c>
      <c r="E51" s="53"/>
      <c r="F51" s="54">
        <v>7.676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7.25" outlineLevel="5">
      <c r="A52" s="52" t="s">
        <v>241</v>
      </c>
      <c r="B52" s="53" t="s">
        <v>7</v>
      </c>
      <c r="C52" s="53" t="s">
        <v>251</v>
      </c>
      <c r="D52" s="53" t="s">
        <v>242</v>
      </c>
      <c r="E52" s="53"/>
      <c r="F52" s="54">
        <v>1938.04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15.75" outlineLevel="5">
      <c r="A53" s="5" t="s">
        <v>95</v>
      </c>
      <c r="B53" s="6" t="s">
        <v>7</v>
      </c>
      <c r="C53" s="6" t="s">
        <v>251</v>
      </c>
      <c r="D53" s="6" t="s">
        <v>96</v>
      </c>
      <c r="E53" s="6"/>
      <c r="F53" s="7">
        <f>F54</f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31.5" outlineLevel="5">
      <c r="A54" s="52" t="s">
        <v>97</v>
      </c>
      <c r="B54" s="53" t="s">
        <v>7</v>
      </c>
      <c r="C54" s="53" t="s">
        <v>251</v>
      </c>
      <c r="D54" s="53" t="s">
        <v>98</v>
      </c>
      <c r="E54" s="53"/>
      <c r="F54" s="54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99</v>
      </c>
      <c r="B55" s="6" t="s">
        <v>7</v>
      </c>
      <c r="C55" s="6" t="s">
        <v>251</v>
      </c>
      <c r="D55" s="6" t="s">
        <v>100</v>
      </c>
      <c r="E55" s="6"/>
      <c r="F55" s="7">
        <f>F56+F57+F58</f>
        <v>184.40500000000003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15.75" outlineLevel="5">
      <c r="A56" s="52" t="s">
        <v>101</v>
      </c>
      <c r="B56" s="53" t="s">
        <v>7</v>
      </c>
      <c r="C56" s="53" t="s">
        <v>251</v>
      </c>
      <c r="D56" s="53" t="s">
        <v>103</v>
      </c>
      <c r="E56" s="53"/>
      <c r="F56" s="54">
        <v>21.248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2" t="s">
        <v>102</v>
      </c>
      <c r="B57" s="53" t="s">
        <v>7</v>
      </c>
      <c r="C57" s="53" t="s">
        <v>251</v>
      </c>
      <c r="D57" s="53" t="s">
        <v>104</v>
      </c>
      <c r="E57" s="53"/>
      <c r="F57" s="54">
        <v>67.01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103" t="s">
        <v>361</v>
      </c>
      <c r="B58" s="53" t="s">
        <v>7</v>
      </c>
      <c r="C58" s="53" t="s">
        <v>251</v>
      </c>
      <c r="D58" s="53" t="s">
        <v>360</v>
      </c>
      <c r="E58" s="53"/>
      <c r="F58" s="54">
        <v>96.147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8" t="s">
        <v>196</v>
      </c>
      <c r="B59" s="9" t="s">
        <v>197</v>
      </c>
      <c r="C59" s="9" t="s">
        <v>247</v>
      </c>
      <c r="D59" s="9" t="s">
        <v>5</v>
      </c>
      <c r="E59" s="9"/>
      <c r="F59" s="10">
        <f>F60</f>
        <v>123.7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31.5" outlineLevel="5">
      <c r="A60" s="22" t="s">
        <v>134</v>
      </c>
      <c r="B60" s="9" t="s">
        <v>197</v>
      </c>
      <c r="C60" s="9" t="s">
        <v>248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136</v>
      </c>
      <c r="B61" s="9" t="s">
        <v>197</v>
      </c>
      <c r="C61" s="9" t="s">
        <v>249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5" t="s">
        <v>198</v>
      </c>
      <c r="B62" s="19" t="s">
        <v>197</v>
      </c>
      <c r="C62" s="19" t="s">
        <v>254</v>
      </c>
      <c r="D62" s="19" t="s">
        <v>5</v>
      </c>
      <c r="E62" s="19"/>
      <c r="F62" s="2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95</v>
      </c>
      <c r="B63" s="6" t="s">
        <v>197</v>
      </c>
      <c r="C63" s="6" t="s">
        <v>254</v>
      </c>
      <c r="D63" s="6" t="s">
        <v>96</v>
      </c>
      <c r="E63" s="6"/>
      <c r="F63" s="7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52" t="s">
        <v>97</v>
      </c>
      <c r="B64" s="53" t="s">
        <v>197</v>
      </c>
      <c r="C64" s="53" t="s">
        <v>254</v>
      </c>
      <c r="D64" s="53" t="s">
        <v>98</v>
      </c>
      <c r="E64" s="53"/>
      <c r="F64" s="54"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50.25" customHeight="1" outlineLevel="3">
      <c r="A65" s="8" t="s">
        <v>29</v>
      </c>
      <c r="B65" s="9" t="s">
        <v>8</v>
      </c>
      <c r="C65" s="9" t="s">
        <v>247</v>
      </c>
      <c r="D65" s="9" t="s">
        <v>5</v>
      </c>
      <c r="E65" s="9"/>
      <c r="F65" s="10">
        <f>F66</f>
        <v>4931.74</v>
      </c>
      <c r="G65" s="10">
        <f aca="true" t="shared" si="7" ref="G65:V68">G66</f>
        <v>3284.2</v>
      </c>
      <c r="H65" s="10">
        <f t="shared" si="7"/>
        <v>3284.2</v>
      </c>
      <c r="I65" s="10">
        <f t="shared" si="7"/>
        <v>3284.2</v>
      </c>
      <c r="J65" s="10">
        <f t="shared" si="7"/>
        <v>3284.2</v>
      </c>
      <c r="K65" s="10">
        <f t="shared" si="7"/>
        <v>3284.2</v>
      </c>
      <c r="L65" s="10">
        <f t="shared" si="7"/>
        <v>3284.2</v>
      </c>
      <c r="M65" s="10">
        <f t="shared" si="7"/>
        <v>3284.2</v>
      </c>
      <c r="N65" s="10">
        <f t="shared" si="7"/>
        <v>3284.2</v>
      </c>
      <c r="O65" s="10">
        <f t="shared" si="7"/>
        <v>3284.2</v>
      </c>
      <c r="P65" s="10">
        <f t="shared" si="7"/>
        <v>3284.2</v>
      </c>
      <c r="Q65" s="10">
        <f t="shared" si="7"/>
        <v>3284.2</v>
      </c>
      <c r="R65" s="10">
        <f t="shared" si="7"/>
        <v>3284.2</v>
      </c>
      <c r="S65" s="10">
        <f t="shared" si="7"/>
        <v>3284.2</v>
      </c>
      <c r="T65" s="10">
        <f t="shared" si="7"/>
        <v>3284.2</v>
      </c>
      <c r="U65" s="10">
        <f t="shared" si="7"/>
        <v>3284.2</v>
      </c>
      <c r="V65" s="10">
        <f t="shared" si="7"/>
        <v>3284.2</v>
      </c>
    </row>
    <row r="66" spans="1:22" s="27" customFormat="1" ht="31.5" outlineLevel="3">
      <c r="A66" s="22" t="s">
        <v>134</v>
      </c>
      <c r="B66" s="12" t="s">
        <v>8</v>
      </c>
      <c r="C66" s="12" t="s">
        <v>248</v>
      </c>
      <c r="D66" s="12" t="s">
        <v>5</v>
      </c>
      <c r="E66" s="12"/>
      <c r="F66" s="13">
        <f>F67</f>
        <v>4931.74</v>
      </c>
      <c r="G66" s="13">
        <f aca="true" t="shared" si="8" ref="G66:V66">G68</f>
        <v>3284.2</v>
      </c>
      <c r="H66" s="13">
        <f t="shared" si="8"/>
        <v>3284.2</v>
      </c>
      <c r="I66" s="13">
        <f t="shared" si="8"/>
        <v>3284.2</v>
      </c>
      <c r="J66" s="13">
        <f t="shared" si="8"/>
        <v>3284.2</v>
      </c>
      <c r="K66" s="13">
        <f t="shared" si="8"/>
        <v>3284.2</v>
      </c>
      <c r="L66" s="13">
        <f t="shared" si="8"/>
        <v>3284.2</v>
      </c>
      <c r="M66" s="13">
        <f t="shared" si="8"/>
        <v>3284.2</v>
      </c>
      <c r="N66" s="13">
        <f t="shared" si="8"/>
        <v>3284.2</v>
      </c>
      <c r="O66" s="13">
        <f t="shared" si="8"/>
        <v>3284.2</v>
      </c>
      <c r="P66" s="13">
        <f t="shared" si="8"/>
        <v>3284.2</v>
      </c>
      <c r="Q66" s="13">
        <f t="shared" si="8"/>
        <v>3284.2</v>
      </c>
      <c r="R66" s="13">
        <f t="shared" si="8"/>
        <v>3284.2</v>
      </c>
      <c r="S66" s="13">
        <f t="shared" si="8"/>
        <v>3284.2</v>
      </c>
      <c r="T66" s="13">
        <f t="shared" si="8"/>
        <v>3284.2</v>
      </c>
      <c r="U66" s="13">
        <f t="shared" si="8"/>
        <v>3284.2</v>
      </c>
      <c r="V66" s="13">
        <f t="shared" si="8"/>
        <v>3284.2</v>
      </c>
    </row>
    <row r="67" spans="1:22" s="27" customFormat="1" ht="31.5" outlineLevel="3">
      <c r="A67" s="22" t="s">
        <v>136</v>
      </c>
      <c r="B67" s="12" t="s">
        <v>8</v>
      </c>
      <c r="C67" s="12" t="s">
        <v>249</v>
      </c>
      <c r="D67" s="12" t="s">
        <v>5</v>
      </c>
      <c r="E67" s="12"/>
      <c r="F67" s="13">
        <f>F68</f>
        <v>4931.74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7" customFormat="1" ht="47.25" outlineLevel="4">
      <c r="A68" s="56" t="s">
        <v>200</v>
      </c>
      <c r="B68" s="19" t="s">
        <v>8</v>
      </c>
      <c r="C68" s="19" t="s">
        <v>251</v>
      </c>
      <c r="D68" s="19" t="s">
        <v>5</v>
      </c>
      <c r="E68" s="19"/>
      <c r="F68" s="20">
        <f>F69</f>
        <v>4931.74</v>
      </c>
      <c r="G68" s="7">
        <f t="shared" si="7"/>
        <v>3284.2</v>
      </c>
      <c r="H68" s="7">
        <f t="shared" si="7"/>
        <v>3284.2</v>
      </c>
      <c r="I68" s="7">
        <f t="shared" si="7"/>
        <v>3284.2</v>
      </c>
      <c r="J68" s="7">
        <f t="shared" si="7"/>
        <v>3284.2</v>
      </c>
      <c r="K68" s="7">
        <f t="shared" si="7"/>
        <v>3284.2</v>
      </c>
      <c r="L68" s="7">
        <f t="shared" si="7"/>
        <v>3284.2</v>
      </c>
      <c r="M68" s="7">
        <f t="shared" si="7"/>
        <v>3284.2</v>
      </c>
      <c r="N68" s="7">
        <f t="shared" si="7"/>
        <v>3284.2</v>
      </c>
      <c r="O68" s="7">
        <f t="shared" si="7"/>
        <v>3284.2</v>
      </c>
      <c r="P68" s="7">
        <f t="shared" si="7"/>
        <v>3284.2</v>
      </c>
      <c r="Q68" s="7">
        <f t="shared" si="7"/>
        <v>3284.2</v>
      </c>
      <c r="R68" s="7">
        <f t="shared" si="7"/>
        <v>3284.2</v>
      </c>
      <c r="S68" s="7">
        <f t="shared" si="7"/>
        <v>3284.2</v>
      </c>
      <c r="T68" s="7">
        <f t="shared" si="7"/>
        <v>3284.2</v>
      </c>
      <c r="U68" s="7">
        <f t="shared" si="7"/>
        <v>3284.2</v>
      </c>
      <c r="V68" s="7">
        <f t="shared" si="7"/>
        <v>3284.2</v>
      </c>
    </row>
    <row r="69" spans="1:22" s="27" customFormat="1" ht="31.5" outlineLevel="5">
      <c r="A69" s="5" t="s">
        <v>94</v>
      </c>
      <c r="B69" s="6" t="s">
        <v>8</v>
      </c>
      <c r="C69" s="6" t="s">
        <v>251</v>
      </c>
      <c r="D69" s="6" t="s">
        <v>93</v>
      </c>
      <c r="E69" s="6"/>
      <c r="F69" s="7">
        <f>F70+F71+F72</f>
        <v>4931.74</v>
      </c>
      <c r="G69" s="7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7" customFormat="1" ht="31.5" outlineLevel="5">
      <c r="A70" s="52" t="s">
        <v>240</v>
      </c>
      <c r="B70" s="53" t="s">
        <v>8</v>
      </c>
      <c r="C70" s="53" t="s">
        <v>251</v>
      </c>
      <c r="D70" s="53" t="s">
        <v>91</v>
      </c>
      <c r="E70" s="53"/>
      <c r="F70" s="54">
        <v>3592.6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31.5" outlineLevel="5">
      <c r="A71" s="52" t="s">
        <v>245</v>
      </c>
      <c r="B71" s="53" t="s">
        <v>8</v>
      </c>
      <c r="C71" s="53" t="s">
        <v>251</v>
      </c>
      <c r="D71" s="53" t="s">
        <v>92</v>
      </c>
      <c r="E71" s="53"/>
      <c r="F71" s="54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47.25" outlineLevel="5">
      <c r="A72" s="52" t="s">
        <v>241</v>
      </c>
      <c r="B72" s="53" t="s">
        <v>8</v>
      </c>
      <c r="C72" s="53" t="s">
        <v>251</v>
      </c>
      <c r="D72" s="53" t="s">
        <v>242</v>
      </c>
      <c r="E72" s="53"/>
      <c r="F72" s="54">
        <v>1339.14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15.75" outlineLevel="5">
      <c r="A73" s="8" t="s">
        <v>208</v>
      </c>
      <c r="B73" s="9" t="s">
        <v>209</v>
      </c>
      <c r="C73" s="9" t="s">
        <v>247</v>
      </c>
      <c r="D73" s="9" t="s">
        <v>5</v>
      </c>
      <c r="E73" s="9"/>
      <c r="F73" s="10">
        <f>F74</f>
        <v>97.20266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22" t="s">
        <v>134</v>
      </c>
      <c r="B74" s="9" t="s">
        <v>209</v>
      </c>
      <c r="C74" s="9" t="s">
        <v>248</v>
      </c>
      <c r="D74" s="9" t="s">
        <v>5</v>
      </c>
      <c r="E74" s="9"/>
      <c r="F74" s="10">
        <f>F75</f>
        <v>97.20266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22" t="s">
        <v>136</v>
      </c>
      <c r="B75" s="9" t="s">
        <v>209</v>
      </c>
      <c r="C75" s="9" t="s">
        <v>249</v>
      </c>
      <c r="D75" s="9" t="s">
        <v>5</v>
      </c>
      <c r="E75" s="9"/>
      <c r="F75" s="10">
        <f>F76</f>
        <v>97.20266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5" t="s">
        <v>207</v>
      </c>
      <c r="B76" s="19" t="s">
        <v>209</v>
      </c>
      <c r="C76" s="19" t="s">
        <v>255</v>
      </c>
      <c r="D76" s="19" t="s">
        <v>5</v>
      </c>
      <c r="E76" s="19"/>
      <c r="F76" s="20">
        <f>F77</f>
        <v>97.20266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5" t="s">
        <v>229</v>
      </c>
      <c r="B77" s="6" t="s">
        <v>209</v>
      </c>
      <c r="C77" s="6" t="s">
        <v>255</v>
      </c>
      <c r="D77" s="6" t="s">
        <v>227</v>
      </c>
      <c r="E77" s="6"/>
      <c r="F77" s="7">
        <f>F78</f>
        <v>97.20266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15.75" outlineLevel="5">
      <c r="A78" s="52" t="s">
        <v>230</v>
      </c>
      <c r="B78" s="53" t="s">
        <v>209</v>
      </c>
      <c r="C78" s="53" t="s">
        <v>255</v>
      </c>
      <c r="D78" s="53" t="s">
        <v>228</v>
      </c>
      <c r="E78" s="53"/>
      <c r="F78" s="54">
        <v>97.20266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15.75" outlineLevel="3">
      <c r="A79" s="8" t="s">
        <v>31</v>
      </c>
      <c r="B79" s="9" t="s">
        <v>9</v>
      </c>
      <c r="C79" s="9" t="s">
        <v>247</v>
      </c>
      <c r="D79" s="9" t="s">
        <v>5</v>
      </c>
      <c r="E79" s="9"/>
      <c r="F79" s="10">
        <f>F80</f>
        <v>350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7" customFormat="1" ht="31.5" outlineLevel="3">
      <c r="A80" s="22" t="s">
        <v>134</v>
      </c>
      <c r="B80" s="12" t="s">
        <v>9</v>
      </c>
      <c r="C80" s="12" t="s">
        <v>248</v>
      </c>
      <c r="D80" s="12" t="s">
        <v>5</v>
      </c>
      <c r="E80" s="12"/>
      <c r="F80" s="13">
        <f>F81</f>
        <v>350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7" customFormat="1" ht="31.5" outlineLevel="3">
      <c r="A81" s="22" t="s">
        <v>136</v>
      </c>
      <c r="B81" s="12" t="s">
        <v>9</v>
      </c>
      <c r="C81" s="12" t="s">
        <v>249</v>
      </c>
      <c r="D81" s="12" t="s">
        <v>5</v>
      </c>
      <c r="E81" s="12"/>
      <c r="F81" s="13">
        <f>F82</f>
        <v>350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7" customFormat="1" ht="31.5" outlineLevel="4">
      <c r="A82" s="55" t="s">
        <v>137</v>
      </c>
      <c r="B82" s="19" t="s">
        <v>9</v>
      </c>
      <c r="C82" s="19" t="s">
        <v>256</v>
      </c>
      <c r="D82" s="19" t="s">
        <v>5</v>
      </c>
      <c r="E82" s="19"/>
      <c r="F82" s="20">
        <f>F83</f>
        <v>350</v>
      </c>
      <c r="G82" s="7">
        <f aca="true" t="shared" si="9" ref="G82:V82">G83</f>
        <v>0</v>
      </c>
      <c r="H82" s="7">
        <f t="shared" si="9"/>
        <v>0</v>
      </c>
      <c r="I82" s="7">
        <f t="shared" si="9"/>
        <v>0</v>
      </c>
      <c r="J82" s="7">
        <f t="shared" si="9"/>
        <v>0</v>
      </c>
      <c r="K82" s="7">
        <f t="shared" si="9"/>
        <v>0</v>
      </c>
      <c r="L82" s="7">
        <f t="shared" si="9"/>
        <v>0</v>
      </c>
      <c r="M82" s="7">
        <f t="shared" si="9"/>
        <v>0</v>
      </c>
      <c r="N82" s="7">
        <f t="shared" si="9"/>
        <v>0</v>
      </c>
      <c r="O82" s="7">
        <f t="shared" si="9"/>
        <v>0</v>
      </c>
      <c r="P82" s="7">
        <f t="shared" si="9"/>
        <v>0</v>
      </c>
      <c r="Q82" s="7">
        <f t="shared" si="9"/>
        <v>0</v>
      </c>
      <c r="R82" s="7">
        <f t="shared" si="9"/>
        <v>0</v>
      </c>
      <c r="S82" s="7">
        <f t="shared" si="9"/>
        <v>0</v>
      </c>
      <c r="T82" s="7">
        <f t="shared" si="9"/>
        <v>0</v>
      </c>
      <c r="U82" s="7">
        <f t="shared" si="9"/>
        <v>0</v>
      </c>
      <c r="V82" s="7">
        <f t="shared" si="9"/>
        <v>0</v>
      </c>
    </row>
    <row r="83" spans="1:22" s="27" customFormat="1" ht="15.75" outlineLevel="5">
      <c r="A83" s="5" t="s">
        <v>108</v>
      </c>
      <c r="B83" s="6" t="s">
        <v>9</v>
      </c>
      <c r="C83" s="6" t="s">
        <v>256</v>
      </c>
      <c r="D83" s="6" t="s">
        <v>107</v>
      </c>
      <c r="E83" s="6"/>
      <c r="F83" s="7">
        <v>350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15.75" customHeight="1" outlineLevel="3">
      <c r="A84" s="8" t="s">
        <v>32</v>
      </c>
      <c r="B84" s="9" t="s">
        <v>70</v>
      </c>
      <c r="C84" s="9" t="s">
        <v>247</v>
      </c>
      <c r="D84" s="9" t="s">
        <v>5</v>
      </c>
      <c r="E84" s="9"/>
      <c r="F84" s="87">
        <f>F85+F151</f>
        <v>54790.27164</v>
      </c>
      <c r="G84" s="10" t="e">
        <f>G85+#REF!+#REF!+#REF!+#REF!+#REF!+G131+G138+G145</f>
        <v>#REF!</v>
      </c>
      <c r="H84" s="10" t="e">
        <f>H85+#REF!+#REF!+#REF!+#REF!+#REF!+H131+H138+H145</f>
        <v>#REF!</v>
      </c>
      <c r="I84" s="10" t="e">
        <f>I85+#REF!+#REF!+#REF!+#REF!+#REF!+I131+I138+I145</f>
        <v>#REF!</v>
      </c>
      <c r="J84" s="10" t="e">
        <f>J85+#REF!+#REF!+#REF!+#REF!+#REF!+J131+J138+J145</f>
        <v>#REF!</v>
      </c>
      <c r="K84" s="10" t="e">
        <f>K85+#REF!+#REF!+#REF!+#REF!+#REF!+K131+K138+K145</f>
        <v>#REF!</v>
      </c>
      <c r="L84" s="10" t="e">
        <f>L85+#REF!+#REF!+#REF!+#REF!+#REF!+L131+L138+L145</f>
        <v>#REF!</v>
      </c>
      <c r="M84" s="10" t="e">
        <f>M85+#REF!+#REF!+#REF!+#REF!+#REF!+M131+M138+M145</f>
        <v>#REF!</v>
      </c>
      <c r="N84" s="10" t="e">
        <f>N85+#REF!+#REF!+#REF!+#REF!+#REF!+N131+N138+N145</f>
        <v>#REF!</v>
      </c>
      <c r="O84" s="10" t="e">
        <f>O85+#REF!+#REF!+#REF!+#REF!+#REF!+O131+O138+O145</f>
        <v>#REF!</v>
      </c>
      <c r="P84" s="10" t="e">
        <f>P85+#REF!+#REF!+#REF!+#REF!+#REF!+P131+P138+P145</f>
        <v>#REF!</v>
      </c>
      <c r="Q84" s="10" t="e">
        <f>Q85+#REF!+#REF!+#REF!+#REF!+#REF!+Q131+Q138+Q145</f>
        <v>#REF!</v>
      </c>
      <c r="R84" s="10" t="e">
        <f>R85+#REF!+#REF!+#REF!+#REF!+#REF!+R131+R138+R145</f>
        <v>#REF!</v>
      </c>
      <c r="S84" s="10" t="e">
        <f>S85+#REF!+#REF!+#REF!+#REF!+#REF!+S131+S138+S145</f>
        <v>#REF!</v>
      </c>
      <c r="T84" s="10" t="e">
        <f>T85+#REF!+#REF!+#REF!+#REF!+#REF!+T131+T138+T145</f>
        <v>#REF!</v>
      </c>
      <c r="U84" s="10" t="e">
        <f>U85+#REF!+#REF!+#REF!+#REF!+#REF!+U131+U138+U145</f>
        <v>#REF!</v>
      </c>
      <c r="V84" s="10" t="e">
        <f>V85+#REF!+#REF!+#REF!+#REF!+#REF!+V131+V138+V145</f>
        <v>#REF!</v>
      </c>
    </row>
    <row r="85" spans="1:22" s="27" customFormat="1" ht="31.5" outlineLevel="3">
      <c r="A85" s="22" t="s">
        <v>134</v>
      </c>
      <c r="B85" s="12" t="s">
        <v>70</v>
      </c>
      <c r="C85" s="12" t="s">
        <v>248</v>
      </c>
      <c r="D85" s="12" t="s">
        <v>5</v>
      </c>
      <c r="E85" s="12"/>
      <c r="F85" s="93">
        <f>F86</f>
        <v>42717.25524</v>
      </c>
      <c r="G85" s="13">
        <f aca="true" t="shared" si="10" ref="G85:V85">G87</f>
        <v>0</v>
      </c>
      <c r="H85" s="13">
        <f t="shared" si="10"/>
        <v>0</v>
      </c>
      <c r="I85" s="13">
        <f t="shared" si="10"/>
        <v>0</v>
      </c>
      <c r="J85" s="13">
        <f t="shared" si="10"/>
        <v>0</v>
      </c>
      <c r="K85" s="13">
        <f t="shared" si="10"/>
        <v>0</v>
      </c>
      <c r="L85" s="13">
        <f t="shared" si="10"/>
        <v>0</v>
      </c>
      <c r="M85" s="13">
        <f t="shared" si="10"/>
        <v>0</v>
      </c>
      <c r="N85" s="13">
        <f t="shared" si="10"/>
        <v>0</v>
      </c>
      <c r="O85" s="13">
        <f t="shared" si="10"/>
        <v>0</v>
      </c>
      <c r="P85" s="13">
        <f t="shared" si="10"/>
        <v>0</v>
      </c>
      <c r="Q85" s="13">
        <f t="shared" si="10"/>
        <v>0</v>
      </c>
      <c r="R85" s="13">
        <f t="shared" si="10"/>
        <v>0</v>
      </c>
      <c r="S85" s="13">
        <f t="shared" si="10"/>
        <v>0</v>
      </c>
      <c r="T85" s="13">
        <f t="shared" si="10"/>
        <v>0</v>
      </c>
      <c r="U85" s="13">
        <f t="shared" si="10"/>
        <v>0</v>
      </c>
      <c r="V85" s="13">
        <f t="shared" si="10"/>
        <v>0</v>
      </c>
    </row>
    <row r="86" spans="1:22" s="27" customFormat="1" ht="31.5" outlineLevel="3">
      <c r="A86" s="22" t="s">
        <v>136</v>
      </c>
      <c r="B86" s="12" t="s">
        <v>70</v>
      </c>
      <c r="C86" s="12" t="s">
        <v>249</v>
      </c>
      <c r="D86" s="12" t="s">
        <v>5</v>
      </c>
      <c r="E86" s="12"/>
      <c r="F86" s="93">
        <f>F87+F97+F104+F121+F109+F131+F138+F145+F113+F94+F118</f>
        <v>42717.25524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7" customFormat="1" ht="15.75" outlineLevel="4">
      <c r="A87" s="55" t="s">
        <v>33</v>
      </c>
      <c r="B87" s="19" t="s">
        <v>70</v>
      </c>
      <c r="C87" s="19" t="s">
        <v>257</v>
      </c>
      <c r="D87" s="19" t="s">
        <v>5</v>
      </c>
      <c r="E87" s="19"/>
      <c r="F87" s="89">
        <f>F88+F92</f>
        <v>1400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27" customFormat="1" ht="31.5" outlineLevel="5">
      <c r="A88" s="5" t="s">
        <v>94</v>
      </c>
      <c r="B88" s="6" t="s">
        <v>70</v>
      </c>
      <c r="C88" s="6" t="s">
        <v>257</v>
      </c>
      <c r="D88" s="6" t="s">
        <v>93</v>
      </c>
      <c r="E88" s="6"/>
      <c r="F88" s="90">
        <f>F89+F90+F91</f>
        <v>1194.20734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31.5" outlineLevel="5">
      <c r="A89" s="52" t="s">
        <v>240</v>
      </c>
      <c r="B89" s="53" t="s">
        <v>70</v>
      </c>
      <c r="C89" s="53" t="s">
        <v>257</v>
      </c>
      <c r="D89" s="53" t="s">
        <v>91</v>
      </c>
      <c r="E89" s="53"/>
      <c r="F89" s="91">
        <v>919.66122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7" customFormat="1" ht="31.5" outlineLevel="5">
      <c r="A90" s="52" t="s">
        <v>245</v>
      </c>
      <c r="B90" s="53" t="s">
        <v>70</v>
      </c>
      <c r="C90" s="53" t="s">
        <v>257</v>
      </c>
      <c r="D90" s="53" t="s">
        <v>92</v>
      </c>
      <c r="E90" s="53"/>
      <c r="F90" s="91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7" customFormat="1" ht="47.25" outlineLevel="5">
      <c r="A91" s="52" t="s">
        <v>241</v>
      </c>
      <c r="B91" s="53" t="s">
        <v>70</v>
      </c>
      <c r="C91" s="53" t="s">
        <v>257</v>
      </c>
      <c r="D91" s="53" t="s">
        <v>242</v>
      </c>
      <c r="E91" s="53"/>
      <c r="F91" s="91">
        <v>274.54612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15.75" outlineLevel="5">
      <c r="A92" s="5" t="s">
        <v>95</v>
      </c>
      <c r="B92" s="6" t="s">
        <v>70</v>
      </c>
      <c r="C92" s="6" t="s">
        <v>257</v>
      </c>
      <c r="D92" s="6" t="s">
        <v>96</v>
      </c>
      <c r="E92" s="6"/>
      <c r="F92" s="90">
        <f>F93</f>
        <v>205.79266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97</v>
      </c>
      <c r="B93" s="53" t="s">
        <v>70</v>
      </c>
      <c r="C93" s="53" t="s">
        <v>257</v>
      </c>
      <c r="D93" s="53" t="s">
        <v>98</v>
      </c>
      <c r="E93" s="53"/>
      <c r="F93" s="91">
        <v>205.79266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5" t="s">
        <v>231</v>
      </c>
      <c r="B94" s="19" t="s">
        <v>70</v>
      </c>
      <c r="C94" s="19" t="s">
        <v>258</v>
      </c>
      <c r="D94" s="19" t="s">
        <v>5</v>
      </c>
      <c r="E94" s="19"/>
      <c r="F94" s="89">
        <f>F95</f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95</v>
      </c>
      <c r="B95" s="6" t="s">
        <v>70</v>
      </c>
      <c r="C95" s="6" t="s">
        <v>258</v>
      </c>
      <c r="D95" s="6" t="s">
        <v>96</v>
      </c>
      <c r="E95" s="6"/>
      <c r="F95" s="90">
        <f>F96</f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97</v>
      </c>
      <c r="B96" s="53" t="s">
        <v>70</v>
      </c>
      <c r="C96" s="53" t="s">
        <v>258</v>
      </c>
      <c r="D96" s="53" t="s">
        <v>98</v>
      </c>
      <c r="E96" s="53"/>
      <c r="F96" s="91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200</v>
      </c>
      <c r="B97" s="19" t="s">
        <v>70</v>
      </c>
      <c r="C97" s="19" t="s">
        <v>251</v>
      </c>
      <c r="D97" s="19" t="s">
        <v>5</v>
      </c>
      <c r="E97" s="19"/>
      <c r="F97" s="89">
        <f>F98+F102</f>
        <v>15036.140000000001</v>
      </c>
      <c r="G97" s="7">
        <f aca="true" t="shared" si="12" ref="G97:V97">G98</f>
        <v>0</v>
      </c>
      <c r="H97" s="7">
        <f t="shared" si="12"/>
        <v>0</v>
      </c>
      <c r="I97" s="7">
        <f t="shared" si="12"/>
        <v>0</v>
      </c>
      <c r="J97" s="7">
        <f t="shared" si="12"/>
        <v>0</v>
      </c>
      <c r="K97" s="7">
        <f t="shared" si="12"/>
        <v>0</v>
      </c>
      <c r="L97" s="7">
        <f t="shared" si="12"/>
        <v>0</v>
      </c>
      <c r="M97" s="7">
        <f t="shared" si="12"/>
        <v>0</v>
      </c>
      <c r="N97" s="7">
        <f t="shared" si="12"/>
        <v>0</v>
      </c>
      <c r="O97" s="7">
        <f t="shared" si="12"/>
        <v>0</v>
      </c>
      <c r="P97" s="7">
        <f t="shared" si="12"/>
        <v>0</v>
      </c>
      <c r="Q97" s="7">
        <f t="shared" si="12"/>
        <v>0</v>
      </c>
      <c r="R97" s="7">
        <f t="shared" si="12"/>
        <v>0</v>
      </c>
      <c r="S97" s="7">
        <f t="shared" si="12"/>
        <v>0</v>
      </c>
      <c r="T97" s="7">
        <f t="shared" si="12"/>
        <v>0</v>
      </c>
      <c r="U97" s="7">
        <f t="shared" si="12"/>
        <v>0</v>
      </c>
      <c r="V97" s="7">
        <f t="shared" si="12"/>
        <v>0</v>
      </c>
    </row>
    <row r="98" spans="1:22" s="27" customFormat="1" ht="31.5" outlineLevel="5">
      <c r="A98" s="5" t="s">
        <v>94</v>
      </c>
      <c r="B98" s="6" t="s">
        <v>70</v>
      </c>
      <c r="C98" s="6" t="s">
        <v>251</v>
      </c>
      <c r="D98" s="6" t="s">
        <v>93</v>
      </c>
      <c r="E98" s="6"/>
      <c r="F98" s="90">
        <f>F99+F100+F101</f>
        <v>14904.44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240</v>
      </c>
      <c r="B99" s="53" t="s">
        <v>70</v>
      </c>
      <c r="C99" s="53" t="s">
        <v>251</v>
      </c>
      <c r="D99" s="53" t="s">
        <v>91</v>
      </c>
      <c r="E99" s="53"/>
      <c r="F99" s="91">
        <v>11023.71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245</v>
      </c>
      <c r="B100" s="53" t="s">
        <v>70</v>
      </c>
      <c r="C100" s="53" t="s">
        <v>251</v>
      </c>
      <c r="D100" s="53" t="s">
        <v>92</v>
      </c>
      <c r="E100" s="53"/>
      <c r="F100" s="54">
        <v>22.2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241</v>
      </c>
      <c r="B101" s="53" t="s">
        <v>70</v>
      </c>
      <c r="C101" s="53" t="s">
        <v>251</v>
      </c>
      <c r="D101" s="53" t="s">
        <v>242</v>
      </c>
      <c r="E101" s="53"/>
      <c r="F101" s="54">
        <v>3858.53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95</v>
      </c>
      <c r="B102" s="6" t="s">
        <v>70</v>
      </c>
      <c r="C102" s="6" t="s">
        <v>251</v>
      </c>
      <c r="D102" s="6" t="s">
        <v>96</v>
      </c>
      <c r="E102" s="6"/>
      <c r="F102" s="7">
        <f>F103</f>
        <v>131.7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97</v>
      </c>
      <c r="B103" s="53" t="s">
        <v>70</v>
      </c>
      <c r="C103" s="53" t="s">
        <v>251</v>
      </c>
      <c r="D103" s="53" t="s">
        <v>98</v>
      </c>
      <c r="E103" s="53"/>
      <c r="F103" s="54">
        <v>131.7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48.75" customHeight="1" outlineLevel="4">
      <c r="A104" s="55" t="s">
        <v>138</v>
      </c>
      <c r="B104" s="19" t="s">
        <v>70</v>
      </c>
      <c r="C104" s="19" t="s">
        <v>259</v>
      </c>
      <c r="D104" s="19" t="s">
        <v>5</v>
      </c>
      <c r="E104" s="19"/>
      <c r="F104" s="20">
        <f>F105+F107</f>
        <v>178.82243</v>
      </c>
      <c r="G104" s="7">
        <f aca="true" t="shared" si="13" ref="G104:V104">G105</f>
        <v>0</v>
      </c>
      <c r="H104" s="7">
        <f t="shared" si="13"/>
        <v>0</v>
      </c>
      <c r="I104" s="7">
        <f t="shared" si="13"/>
        <v>0</v>
      </c>
      <c r="J104" s="7">
        <f t="shared" si="13"/>
        <v>0</v>
      </c>
      <c r="K104" s="7">
        <f t="shared" si="13"/>
        <v>0</v>
      </c>
      <c r="L104" s="7">
        <f t="shared" si="13"/>
        <v>0</v>
      </c>
      <c r="M104" s="7">
        <f t="shared" si="13"/>
        <v>0</v>
      </c>
      <c r="N104" s="7">
        <f t="shared" si="13"/>
        <v>0</v>
      </c>
      <c r="O104" s="7">
        <f t="shared" si="13"/>
        <v>0</v>
      </c>
      <c r="P104" s="7">
        <f t="shared" si="13"/>
        <v>0</v>
      </c>
      <c r="Q104" s="7">
        <f t="shared" si="13"/>
        <v>0</v>
      </c>
      <c r="R104" s="7">
        <f t="shared" si="13"/>
        <v>0</v>
      </c>
      <c r="S104" s="7">
        <f t="shared" si="13"/>
        <v>0</v>
      </c>
      <c r="T104" s="7">
        <f t="shared" si="13"/>
        <v>0</v>
      </c>
      <c r="U104" s="7">
        <f t="shared" si="13"/>
        <v>0</v>
      </c>
      <c r="V104" s="7">
        <f t="shared" si="13"/>
        <v>0</v>
      </c>
    </row>
    <row r="105" spans="1:22" s="27" customFormat="1" ht="15.75" outlineLevel="5">
      <c r="A105" s="5" t="s">
        <v>95</v>
      </c>
      <c r="B105" s="6" t="s">
        <v>70</v>
      </c>
      <c r="C105" s="6" t="s">
        <v>259</v>
      </c>
      <c r="D105" s="6" t="s">
        <v>96</v>
      </c>
      <c r="E105" s="6"/>
      <c r="F105" s="7">
        <f>F106</f>
        <v>175.97243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31.5" outlineLevel="5">
      <c r="A106" s="52" t="s">
        <v>97</v>
      </c>
      <c r="B106" s="53" t="s">
        <v>70</v>
      </c>
      <c r="C106" s="53" t="s">
        <v>259</v>
      </c>
      <c r="D106" s="53" t="s">
        <v>98</v>
      </c>
      <c r="E106" s="53"/>
      <c r="F106" s="54">
        <v>175.97243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15.75" outlineLevel="5">
      <c r="A107" s="5" t="s">
        <v>99</v>
      </c>
      <c r="B107" s="6" t="s">
        <v>70</v>
      </c>
      <c r="C107" s="6" t="s">
        <v>259</v>
      </c>
      <c r="D107" s="6" t="s">
        <v>100</v>
      </c>
      <c r="E107" s="6"/>
      <c r="F107" s="7">
        <f>F108</f>
        <v>2.85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2" t="s">
        <v>102</v>
      </c>
      <c r="B108" s="53" t="s">
        <v>70</v>
      </c>
      <c r="C108" s="53" t="s">
        <v>259</v>
      </c>
      <c r="D108" s="53" t="s">
        <v>104</v>
      </c>
      <c r="E108" s="53"/>
      <c r="F108" s="54">
        <v>2.85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customHeight="1" outlineLevel="4">
      <c r="A109" s="55" t="s">
        <v>139</v>
      </c>
      <c r="B109" s="19" t="s">
        <v>70</v>
      </c>
      <c r="C109" s="19" t="s">
        <v>253</v>
      </c>
      <c r="D109" s="19" t="s">
        <v>5</v>
      </c>
      <c r="E109" s="19"/>
      <c r="F109" s="89">
        <f>F110+F111+F112</f>
        <v>597.1479899999999</v>
      </c>
      <c r="G109" s="7">
        <f aca="true" t="shared" si="14" ref="G109:V109">G111</f>
        <v>0</v>
      </c>
      <c r="H109" s="7">
        <f t="shared" si="14"/>
        <v>0</v>
      </c>
      <c r="I109" s="7">
        <f t="shared" si="14"/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7">
        <f t="shared" si="14"/>
        <v>0</v>
      </c>
      <c r="N109" s="7">
        <f t="shared" si="14"/>
        <v>0</v>
      </c>
      <c r="O109" s="7">
        <f t="shared" si="14"/>
        <v>0</v>
      </c>
      <c r="P109" s="7">
        <f t="shared" si="14"/>
        <v>0</v>
      </c>
      <c r="Q109" s="7">
        <f t="shared" si="14"/>
        <v>0</v>
      </c>
      <c r="R109" s="7">
        <f t="shared" si="14"/>
        <v>0</v>
      </c>
      <c r="S109" s="7">
        <f t="shared" si="14"/>
        <v>0</v>
      </c>
      <c r="T109" s="7">
        <f t="shared" si="14"/>
        <v>0</v>
      </c>
      <c r="U109" s="7">
        <f t="shared" si="14"/>
        <v>0</v>
      </c>
      <c r="V109" s="7">
        <f t="shared" si="14"/>
        <v>0</v>
      </c>
    </row>
    <row r="110" spans="1:22" s="27" customFormat="1" ht="51" customHeight="1" outlineLevel="4">
      <c r="A110" s="61" t="s">
        <v>202</v>
      </c>
      <c r="B110" s="104" t="s">
        <v>70</v>
      </c>
      <c r="C110" s="104" t="s">
        <v>253</v>
      </c>
      <c r="D110" s="104" t="s">
        <v>84</v>
      </c>
      <c r="E110" s="104"/>
      <c r="F110" s="105">
        <v>6.63717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15.75" outlineLevel="5">
      <c r="A111" s="103" t="s">
        <v>109</v>
      </c>
      <c r="B111" s="104" t="s">
        <v>70</v>
      </c>
      <c r="C111" s="104" t="s">
        <v>253</v>
      </c>
      <c r="D111" s="104" t="s">
        <v>222</v>
      </c>
      <c r="E111" s="104"/>
      <c r="F111" s="105">
        <v>174.11056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103" t="s">
        <v>361</v>
      </c>
      <c r="B112" s="104" t="s">
        <v>70</v>
      </c>
      <c r="C112" s="104" t="s">
        <v>253</v>
      </c>
      <c r="D112" s="104" t="s">
        <v>360</v>
      </c>
      <c r="E112" s="104"/>
      <c r="F112" s="105">
        <v>416.40026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48" customHeight="1" outlineLevel="5">
      <c r="A113" s="55" t="s">
        <v>193</v>
      </c>
      <c r="B113" s="19" t="s">
        <v>70</v>
      </c>
      <c r="C113" s="19" t="s">
        <v>260</v>
      </c>
      <c r="D113" s="19" t="s">
        <v>5</v>
      </c>
      <c r="E113" s="19"/>
      <c r="F113" s="20">
        <f>F114+F116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outlineLevel="5">
      <c r="A114" s="5" t="s">
        <v>95</v>
      </c>
      <c r="B114" s="6" t="s">
        <v>70</v>
      </c>
      <c r="C114" s="6" t="s">
        <v>260</v>
      </c>
      <c r="D114" s="6" t="s">
        <v>96</v>
      </c>
      <c r="E114" s="6"/>
      <c r="F114" s="7">
        <f>F115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31.5" outlineLevel="5">
      <c r="A115" s="52" t="s">
        <v>97</v>
      </c>
      <c r="B115" s="53" t="s">
        <v>70</v>
      </c>
      <c r="C115" s="53" t="s">
        <v>260</v>
      </c>
      <c r="D115" s="53" t="s">
        <v>98</v>
      </c>
      <c r="E115" s="53"/>
      <c r="F115" s="54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15.75" outlineLevel="5">
      <c r="A116" s="5" t="s">
        <v>99</v>
      </c>
      <c r="B116" s="6" t="s">
        <v>70</v>
      </c>
      <c r="C116" s="6" t="s">
        <v>260</v>
      </c>
      <c r="D116" s="6" t="s">
        <v>100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2" t="s">
        <v>102</v>
      </c>
      <c r="B117" s="53" t="s">
        <v>70</v>
      </c>
      <c r="C117" s="53" t="s">
        <v>260</v>
      </c>
      <c r="D117" s="53" t="s">
        <v>104</v>
      </c>
      <c r="E117" s="53"/>
      <c r="F117" s="54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47.25" outlineLevel="5">
      <c r="A118" s="55" t="s">
        <v>236</v>
      </c>
      <c r="B118" s="19" t="s">
        <v>70</v>
      </c>
      <c r="C118" s="19" t="s">
        <v>261</v>
      </c>
      <c r="D118" s="19" t="s">
        <v>5</v>
      </c>
      <c r="E118" s="19"/>
      <c r="F118" s="89">
        <f>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95</v>
      </c>
      <c r="B119" s="6" t="s">
        <v>70</v>
      </c>
      <c r="C119" s="6" t="s">
        <v>261</v>
      </c>
      <c r="D119" s="6" t="s">
        <v>96</v>
      </c>
      <c r="E119" s="6"/>
      <c r="F119" s="90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31.5" outlineLevel="5">
      <c r="A120" s="52" t="s">
        <v>97</v>
      </c>
      <c r="B120" s="53" t="s">
        <v>70</v>
      </c>
      <c r="C120" s="53" t="s">
        <v>261</v>
      </c>
      <c r="D120" s="53" t="s">
        <v>98</v>
      </c>
      <c r="E120" s="53"/>
      <c r="F120" s="9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31.5" outlineLevel="6">
      <c r="A121" s="55" t="s">
        <v>140</v>
      </c>
      <c r="B121" s="19" t="s">
        <v>70</v>
      </c>
      <c r="C121" s="19" t="s">
        <v>262</v>
      </c>
      <c r="D121" s="19" t="s">
        <v>5</v>
      </c>
      <c r="E121" s="19"/>
      <c r="F121" s="20">
        <f>F122+F126+F128</f>
        <v>23311.74482</v>
      </c>
      <c r="G121" s="20">
        <f aca="true" t="shared" si="15" ref="G121:V121">G122</f>
        <v>0</v>
      </c>
      <c r="H121" s="20">
        <f t="shared" si="15"/>
        <v>0</v>
      </c>
      <c r="I121" s="20">
        <f t="shared" si="15"/>
        <v>0</v>
      </c>
      <c r="J121" s="20">
        <f t="shared" si="15"/>
        <v>0</v>
      </c>
      <c r="K121" s="20">
        <f t="shared" si="15"/>
        <v>0</v>
      </c>
      <c r="L121" s="20">
        <f t="shared" si="15"/>
        <v>0</v>
      </c>
      <c r="M121" s="20">
        <f t="shared" si="15"/>
        <v>0</v>
      </c>
      <c r="N121" s="20">
        <f t="shared" si="15"/>
        <v>0</v>
      </c>
      <c r="O121" s="20">
        <f t="shared" si="15"/>
        <v>0</v>
      </c>
      <c r="P121" s="20">
        <f t="shared" si="15"/>
        <v>0</v>
      </c>
      <c r="Q121" s="20">
        <f t="shared" si="15"/>
        <v>0</v>
      </c>
      <c r="R121" s="20">
        <f t="shared" si="15"/>
        <v>0</v>
      </c>
      <c r="S121" s="20">
        <f t="shared" si="15"/>
        <v>0</v>
      </c>
      <c r="T121" s="20">
        <f t="shared" si="15"/>
        <v>0</v>
      </c>
      <c r="U121" s="20">
        <f t="shared" si="15"/>
        <v>0</v>
      </c>
      <c r="V121" s="20">
        <f t="shared" si="15"/>
        <v>0</v>
      </c>
    </row>
    <row r="122" spans="1:22" s="27" customFormat="1" ht="15.75" outlineLevel="6">
      <c r="A122" s="5" t="s">
        <v>110</v>
      </c>
      <c r="B122" s="6" t="s">
        <v>70</v>
      </c>
      <c r="C122" s="6" t="s">
        <v>262</v>
      </c>
      <c r="D122" s="6" t="s">
        <v>111</v>
      </c>
      <c r="E122" s="6"/>
      <c r="F122" s="7">
        <f>F123+F124+F125</f>
        <v>14340.38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239</v>
      </c>
      <c r="B123" s="53" t="s">
        <v>70</v>
      </c>
      <c r="C123" s="53" t="s">
        <v>262</v>
      </c>
      <c r="D123" s="53" t="s">
        <v>112</v>
      </c>
      <c r="E123" s="53"/>
      <c r="F123" s="54">
        <v>10432.31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52" t="s">
        <v>246</v>
      </c>
      <c r="B124" s="53" t="s">
        <v>70</v>
      </c>
      <c r="C124" s="53" t="s">
        <v>262</v>
      </c>
      <c r="D124" s="53" t="s">
        <v>113</v>
      </c>
      <c r="E124" s="53"/>
      <c r="F124" s="54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7" customFormat="1" ht="47.25" outlineLevel="6">
      <c r="A125" s="52" t="s">
        <v>243</v>
      </c>
      <c r="B125" s="53" t="s">
        <v>70</v>
      </c>
      <c r="C125" s="53" t="s">
        <v>262</v>
      </c>
      <c r="D125" s="53" t="s">
        <v>244</v>
      </c>
      <c r="E125" s="53"/>
      <c r="F125" s="54">
        <v>3908.07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23.25" customHeight="1" outlineLevel="6">
      <c r="A126" s="5" t="s">
        <v>95</v>
      </c>
      <c r="B126" s="6" t="s">
        <v>70</v>
      </c>
      <c r="C126" s="6" t="s">
        <v>262</v>
      </c>
      <c r="D126" s="6" t="s">
        <v>96</v>
      </c>
      <c r="E126" s="6"/>
      <c r="F126" s="7">
        <f>F127</f>
        <v>8603.36482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97</v>
      </c>
      <c r="B127" s="53" t="s">
        <v>70</v>
      </c>
      <c r="C127" s="53" t="s">
        <v>262</v>
      </c>
      <c r="D127" s="53" t="s">
        <v>98</v>
      </c>
      <c r="E127" s="53"/>
      <c r="F127" s="54">
        <v>8603.36482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" t="s">
        <v>99</v>
      </c>
      <c r="B128" s="6" t="s">
        <v>70</v>
      </c>
      <c r="C128" s="6" t="s">
        <v>262</v>
      </c>
      <c r="D128" s="6" t="s">
        <v>100</v>
      </c>
      <c r="E128" s="6"/>
      <c r="F128" s="7">
        <f>F129+F130</f>
        <v>368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2.5" customHeight="1" outlineLevel="6">
      <c r="A129" s="52" t="s">
        <v>101</v>
      </c>
      <c r="B129" s="53" t="s">
        <v>70</v>
      </c>
      <c r="C129" s="53" t="s">
        <v>262</v>
      </c>
      <c r="D129" s="53" t="s">
        <v>103</v>
      </c>
      <c r="E129" s="53"/>
      <c r="F129" s="54">
        <v>324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15.75" outlineLevel="6">
      <c r="A130" s="52" t="s">
        <v>102</v>
      </c>
      <c r="B130" s="53" t="s">
        <v>70</v>
      </c>
      <c r="C130" s="53" t="s">
        <v>262</v>
      </c>
      <c r="D130" s="53" t="s">
        <v>104</v>
      </c>
      <c r="E130" s="53"/>
      <c r="F130" s="54">
        <v>44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141</v>
      </c>
      <c r="B131" s="19" t="s">
        <v>70</v>
      </c>
      <c r="C131" s="19" t="s">
        <v>263</v>
      </c>
      <c r="D131" s="19" t="s">
        <v>5</v>
      </c>
      <c r="E131" s="19"/>
      <c r="F131" s="20">
        <f>F132+F136</f>
        <v>1003.4</v>
      </c>
      <c r="G131" s="13">
        <f aca="true" t="shared" si="16" ref="G131:V131">G132</f>
        <v>0</v>
      </c>
      <c r="H131" s="13">
        <f t="shared" si="16"/>
        <v>0</v>
      </c>
      <c r="I131" s="13">
        <f t="shared" si="16"/>
        <v>0</v>
      </c>
      <c r="J131" s="13">
        <f t="shared" si="16"/>
        <v>0</v>
      </c>
      <c r="K131" s="13">
        <f t="shared" si="16"/>
        <v>0</v>
      </c>
      <c r="L131" s="13">
        <f t="shared" si="16"/>
        <v>0</v>
      </c>
      <c r="M131" s="13">
        <f t="shared" si="16"/>
        <v>0</v>
      </c>
      <c r="N131" s="13">
        <f t="shared" si="16"/>
        <v>0</v>
      </c>
      <c r="O131" s="13">
        <f t="shared" si="16"/>
        <v>0</v>
      </c>
      <c r="P131" s="13">
        <f t="shared" si="16"/>
        <v>0</v>
      </c>
      <c r="Q131" s="13">
        <f t="shared" si="16"/>
        <v>0</v>
      </c>
      <c r="R131" s="13">
        <f t="shared" si="16"/>
        <v>0</v>
      </c>
      <c r="S131" s="13">
        <f t="shared" si="16"/>
        <v>0</v>
      </c>
      <c r="T131" s="13">
        <f t="shared" si="16"/>
        <v>0</v>
      </c>
      <c r="U131" s="13">
        <f t="shared" si="16"/>
        <v>0</v>
      </c>
      <c r="V131" s="13">
        <f t="shared" si="16"/>
        <v>0</v>
      </c>
    </row>
    <row r="132" spans="1:22" s="27" customFormat="1" ht="31.5" outlineLevel="6">
      <c r="A132" s="5" t="s">
        <v>94</v>
      </c>
      <c r="B132" s="6" t="s">
        <v>70</v>
      </c>
      <c r="C132" s="6" t="s">
        <v>263</v>
      </c>
      <c r="D132" s="6" t="s">
        <v>93</v>
      </c>
      <c r="E132" s="6"/>
      <c r="F132" s="7">
        <f>F133+F134+F135</f>
        <v>888.62349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240</v>
      </c>
      <c r="B133" s="53" t="s">
        <v>70</v>
      </c>
      <c r="C133" s="53" t="s">
        <v>263</v>
      </c>
      <c r="D133" s="53" t="s">
        <v>91</v>
      </c>
      <c r="E133" s="53"/>
      <c r="F133" s="54">
        <v>685.70606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245</v>
      </c>
      <c r="B134" s="53" t="s">
        <v>70</v>
      </c>
      <c r="C134" s="53" t="s">
        <v>263</v>
      </c>
      <c r="D134" s="53" t="s">
        <v>92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241</v>
      </c>
      <c r="B135" s="53" t="s">
        <v>70</v>
      </c>
      <c r="C135" s="53" t="s">
        <v>263</v>
      </c>
      <c r="D135" s="53" t="s">
        <v>242</v>
      </c>
      <c r="E135" s="53"/>
      <c r="F135" s="54">
        <v>202.91743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95</v>
      </c>
      <c r="B136" s="6" t="s">
        <v>70</v>
      </c>
      <c r="C136" s="6" t="s">
        <v>263</v>
      </c>
      <c r="D136" s="6" t="s">
        <v>96</v>
      </c>
      <c r="E136" s="6"/>
      <c r="F136" s="7">
        <f>F137</f>
        <v>114.77651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97</v>
      </c>
      <c r="B137" s="53" t="s">
        <v>70</v>
      </c>
      <c r="C137" s="53" t="s">
        <v>263</v>
      </c>
      <c r="D137" s="53" t="s">
        <v>98</v>
      </c>
      <c r="E137" s="53"/>
      <c r="F137" s="54">
        <v>114.77651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142</v>
      </c>
      <c r="B138" s="19" t="s">
        <v>70</v>
      </c>
      <c r="C138" s="19" t="s">
        <v>264</v>
      </c>
      <c r="D138" s="19" t="s">
        <v>5</v>
      </c>
      <c r="E138" s="19"/>
      <c r="F138" s="20">
        <f>F139+F143</f>
        <v>538</v>
      </c>
      <c r="G138" s="13">
        <f aca="true" t="shared" si="17" ref="G138:V138">G139</f>
        <v>0</v>
      </c>
      <c r="H138" s="13">
        <f t="shared" si="17"/>
        <v>0</v>
      </c>
      <c r="I138" s="13">
        <f t="shared" si="17"/>
        <v>0</v>
      </c>
      <c r="J138" s="13">
        <f t="shared" si="17"/>
        <v>0</v>
      </c>
      <c r="K138" s="13">
        <f t="shared" si="17"/>
        <v>0</v>
      </c>
      <c r="L138" s="13">
        <f t="shared" si="17"/>
        <v>0</v>
      </c>
      <c r="M138" s="13">
        <f t="shared" si="17"/>
        <v>0</v>
      </c>
      <c r="N138" s="13">
        <f t="shared" si="17"/>
        <v>0</v>
      </c>
      <c r="O138" s="13">
        <f t="shared" si="17"/>
        <v>0</v>
      </c>
      <c r="P138" s="13">
        <f t="shared" si="17"/>
        <v>0</v>
      </c>
      <c r="Q138" s="13">
        <f t="shared" si="17"/>
        <v>0</v>
      </c>
      <c r="R138" s="13">
        <f t="shared" si="17"/>
        <v>0</v>
      </c>
      <c r="S138" s="13">
        <f t="shared" si="17"/>
        <v>0</v>
      </c>
      <c r="T138" s="13">
        <f t="shared" si="17"/>
        <v>0</v>
      </c>
      <c r="U138" s="13">
        <f t="shared" si="17"/>
        <v>0</v>
      </c>
      <c r="V138" s="13">
        <f t="shared" si="17"/>
        <v>0</v>
      </c>
    </row>
    <row r="139" spans="1:22" s="27" customFormat="1" ht="31.5" outlineLevel="6">
      <c r="A139" s="5" t="s">
        <v>94</v>
      </c>
      <c r="B139" s="6" t="s">
        <v>70</v>
      </c>
      <c r="C139" s="6" t="s">
        <v>264</v>
      </c>
      <c r="D139" s="6" t="s">
        <v>93</v>
      </c>
      <c r="E139" s="6"/>
      <c r="F139" s="7">
        <f>F140+F141+F142</f>
        <v>466.076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240</v>
      </c>
      <c r="B140" s="53" t="s">
        <v>70</v>
      </c>
      <c r="C140" s="53" t="s">
        <v>264</v>
      </c>
      <c r="D140" s="53" t="s">
        <v>91</v>
      </c>
      <c r="E140" s="53"/>
      <c r="F140" s="54">
        <v>358.897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245</v>
      </c>
      <c r="B141" s="53" t="s">
        <v>70</v>
      </c>
      <c r="C141" s="53" t="s">
        <v>264</v>
      </c>
      <c r="D141" s="53" t="s">
        <v>92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47.25" outlineLevel="6">
      <c r="A142" s="52" t="s">
        <v>241</v>
      </c>
      <c r="B142" s="53" t="s">
        <v>70</v>
      </c>
      <c r="C142" s="53" t="s">
        <v>264</v>
      </c>
      <c r="D142" s="53" t="s">
        <v>242</v>
      </c>
      <c r="E142" s="53"/>
      <c r="F142" s="54">
        <v>107.179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15.75" outlineLevel="6">
      <c r="A143" s="5" t="s">
        <v>95</v>
      </c>
      <c r="B143" s="6" t="s">
        <v>70</v>
      </c>
      <c r="C143" s="6" t="s">
        <v>264</v>
      </c>
      <c r="D143" s="6" t="s">
        <v>96</v>
      </c>
      <c r="E143" s="6"/>
      <c r="F143" s="7">
        <f>F144</f>
        <v>71.924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97</v>
      </c>
      <c r="B144" s="53" t="s">
        <v>70</v>
      </c>
      <c r="C144" s="53" t="s">
        <v>264</v>
      </c>
      <c r="D144" s="53" t="s">
        <v>98</v>
      </c>
      <c r="E144" s="53"/>
      <c r="F144" s="54">
        <v>71.924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69" t="s">
        <v>143</v>
      </c>
      <c r="B145" s="19" t="s">
        <v>70</v>
      </c>
      <c r="C145" s="19" t="s">
        <v>265</v>
      </c>
      <c r="D145" s="19" t="s">
        <v>5</v>
      </c>
      <c r="E145" s="19"/>
      <c r="F145" s="20">
        <f>F146+F149</f>
        <v>652</v>
      </c>
      <c r="G145" s="13">
        <f aca="true" t="shared" si="18" ref="G145:V145">G146</f>
        <v>0</v>
      </c>
      <c r="H145" s="13">
        <f t="shared" si="18"/>
        <v>0</v>
      </c>
      <c r="I145" s="13">
        <f t="shared" si="18"/>
        <v>0</v>
      </c>
      <c r="J145" s="13">
        <f t="shared" si="18"/>
        <v>0</v>
      </c>
      <c r="K145" s="13">
        <f t="shared" si="18"/>
        <v>0</v>
      </c>
      <c r="L145" s="13">
        <f t="shared" si="18"/>
        <v>0</v>
      </c>
      <c r="M145" s="13">
        <f t="shared" si="18"/>
        <v>0</v>
      </c>
      <c r="N145" s="13">
        <f t="shared" si="18"/>
        <v>0</v>
      </c>
      <c r="O145" s="13">
        <f t="shared" si="18"/>
        <v>0</v>
      </c>
      <c r="P145" s="13">
        <f t="shared" si="18"/>
        <v>0</v>
      </c>
      <c r="Q145" s="13">
        <f t="shared" si="18"/>
        <v>0</v>
      </c>
      <c r="R145" s="13">
        <f t="shared" si="18"/>
        <v>0</v>
      </c>
      <c r="S145" s="13">
        <f t="shared" si="18"/>
        <v>0</v>
      </c>
      <c r="T145" s="13">
        <f t="shared" si="18"/>
        <v>0</v>
      </c>
      <c r="U145" s="13">
        <f t="shared" si="18"/>
        <v>0</v>
      </c>
      <c r="V145" s="13">
        <f t="shared" si="18"/>
        <v>0</v>
      </c>
    </row>
    <row r="146" spans="1:22" s="27" customFormat="1" ht="31.5" outlineLevel="6">
      <c r="A146" s="5" t="s">
        <v>94</v>
      </c>
      <c r="B146" s="6" t="s">
        <v>70</v>
      </c>
      <c r="C146" s="6" t="s">
        <v>265</v>
      </c>
      <c r="D146" s="6" t="s">
        <v>93</v>
      </c>
      <c r="E146" s="6"/>
      <c r="F146" s="7">
        <f>F147+F148</f>
        <v>477.23711000000003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31.5" outlineLevel="6">
      <c r="A147" s="52" t="s">
        <v>240</v>
      </c>
      <c r="B147" s="53" t="s">
        <v>70</v>
      </c>
      <c r="C147" s="53" t="s">
        <v>265</v>
      </c>
      <c r="D147" s="53" t="s">
        <v>91</v>
      </c>
      <c r="E147" s="57"/>
      <c r="F147" s="54">
        <v>370.12821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47.25" outlineLevel="6">
      <c r="A148" s="52" t="s">
        <v>241</v>
      </c>
      <c r="B148" s="53" t="s">
        <v>70</v>
      </c>
      <c r="C148" s="53" t="s">
        <v>265</v>
      </c>
      <c r="D148" s="53" t="s">
        <v>242</v>
      </c>
      <c r="E148" s="57"/>
      <c r="F148" s="54">
        <v>107.1089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15.75" outlineLevel="6">
      <c r="A149" s="5" t="s">
        <v>95</v>
      </c>
      <c r="B149" s="6" t="s">
        <v>70</v>
      </c>
      <c r="C149" s="6" t="s">
        <v>265</v>
      </c>
      <c r="D149" s="6" t="s">
        <v>96</v>
      </c>
      <c r="E149" s="50"/>
      <c r="F149" s="7">
        <f>F150</f>
        <v>174.76289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31.5" outlineLevel="6">
      <c r="A150" s="52" t="s">
        <v>97</v>
      </c>
      <c r="B150" s="53" t="s">
        <v>70</v>
      </c>
      <c r="C150" s="53" t="s">
        <v>265</v>
      </c>
      <c r="D150" s="53" t="s">
        <v>98</v>
      </c>
      <c r="E150" s="57"/>
      <c r="F150" s="54">
        <v>174.76289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15.75" outlineLevel="6">
      <c r="A151" s="14" t="s">
        <v>144</v>
      </c>
      <c r="B151" s="12" t="s">
        <v>70</v>
      </c>
      <c r="C151" s="12" t="s">
        <v>247</v>
      </c>
      <c r="D151" s="12" t="s">
        <v>5</v>
      </c>
      <c r="E151" s="12"/>
      <c r="F151" s="13">
        <f>F159+F166+F152+F170</f>
        <v>12073.0164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47.25" outlineLevel="6">
      <c r="A152" s="69" t="s">
        <v>384</v>
      </c>
      <c r="B152" s="67" t="s">
        <v>70</v>
      </c>
      <c r="C152" s="67" t="s">
        <v>266</v>
      </c>
      <c r="D152" s="67" t="s">
        <v>5</v>
      </c>
      <c r="E152" s="67"/>
      <c r="F152" s="68">
        <f>F153+F156</f>
        <v>99.9888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3.75" customHeight="1" outlineLevel="6">
      <c r="A153" s="5" t="s">
        <v>194</v>
      </c>
      <c r="B153" s="6" t="s">
        <v>70</v>
      </c>
      <c r="C153" s="6" t="s">
        <v>267</v>
      </c>
      <c r="D153" s="6" t="s">
        <v>5</v>
      </c>
      <c r="E153" s="12"/>
      <c r="F153" s="7">
        <f>F154</f>
        <v>80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95</v>
      </c>
      <c r="B154" s="53" t="s">
        <v>70</v>
      </c>
      <c r="C154" s="53" t="s">
        <v>267</v>
      </c>
      <c r="D154" s="53" t="s">
        <v>96</v>
      </c>
      <c r="E154" s="12"/>
      <c r="F154" s="54">
        <f>F155</f>
        <v>80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97</v>
      </c>
      <c r="B155" s="53" t="s">
        <v>70</v>
      </c>
      <c r="C155" s="53" t="s">
        <v>267</v>
      </c>
      <c r="D155" s="53" t="s">
        <v>98</v>
      </c>
      <c r="E155" s="12"/>
      <c r="F155" s="54">
        <v>80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195</v>
      </c>
      <c r="B156" s="6" t="s">
        <v>70</v>
      </c>
      <c r="C156" s="6" t="s">
        <v>268</v>
      </c>
      <c r="D156" s="6" t="s">
        <v>5</v>
      </c>
      <c r="E156" s="12"/>
      <c r="F156" s="7">
        <f>F157</f>
        <v>19.9888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95</v>
      </c>
      <c r="B157" s="53" t="s">
        <v>70</v>
      </c>
      <c r="C157" s="53" t="s">
        <v>268</v>
      </c>
      <c r="D157" s="53" t="s">
        <v>96</v>
      </c>
      <c r="E157" s="12"/>
      <c r="F157" s="54">
        <f>F158</f>
        <v>19.9888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97</v>
      </c>
      <c r="B158" s="53" t="s">
        <v>70</v>
      </c>
      <c r="C158" s="53" t="s">
        <v>268</v>
      </c>
      <c r="D158" s="53" t="s">
        <v>98</v>
      </c>
      <c r="E158" s="12"/>
      <c r="F158" s="54">
        <v>19.9888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385</v>
      </c>
      <c r="B159" s="19" t="s">
        <v>70</v>
      </c>
      <c r="C159" s="19" t="s">
        <v>269</v>
      </c>
      <c r="D159" s="19" t="s">
        <v>5</v>
      </c>
      <c r="E159" s="19"/>
      <c r="F159" s="20">
        <f>F160+F163</f>
        <v>51.9276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1.5" outlineLevel="6">
      <c r="A160" s="5" t="s">
        <v>145</v>
      </c>
      <c r="B160" s="6" t="s">
        <v>70</v>
      </c>
      <c r="C160" s="6" t="s">
        <v>270</v>
      </c>
      <c r="D160" s="6" t="s">
        <v>5</v>
      </c>
      <c r="E160" s="6"/>
      <c r="F160" s="7">
        <f>F161</f>
        <v>11.95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95</v>
      </c>
      <c r="B161" s="53" t="s">
        <v>70</v>
      </c>
      <c r="C161" s="53" t="s">
        <v>270</v>
      </c>
      <c r="D161" s="53" t="s">
        <v>96</v>
      </c>
      <c r="E161" s="53"/>
      <c r="F161" s="54">
        <f>F162</f>
        <v>11.95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97</v>
      </c>
      <c r="B162" s="53" t="s">
        <v>70</v>
      </c>
      <c r="C162" s="53" t="s">
        <v>270</v>
      </c>
      <c r="D162" s="53" t="s">
        <v>98</v>
      </c>
      <c r="E162" s="53"/>
      <c r="F162" s="54">
        <v>11.95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146</v>
      </c>
      <c r="B163" s="6" t="s">
        <v>70</v>
      </c>
      <c r="C163" s="6" t="s">
        <v>271</v>
      </c>
      <c r="D163" s="6" t="s">
        <v>5</v>
      </c>
      <c r="E163" s="6"/>
      <c r="F163" s="7">
        <f>F164</f>
        <v>39.9776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95</v>
      </c>
      <c r="B164" s="53" t="s">
        <v>70</v>
      </c>
      <c r="C164" s="53" t="s">
        <v>271</v>
      </c>
      <c r="D164" s="53" t="s">
        <v>96</v>
      </c>
      <c r="E164" s="53"/>
      <c r="F164" s="54">
        <f>F165</f>
        <v>39.9776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97</v>
      </c>
      <c r="B165" s="53" t="s">
        <v>70</v>
      </c>
      <c r="C165" s="53" t="s">
        <v>271</v>
      </c>
      <c r="D165" s="53" t="s">
        <v>98</v>
      </c>
      <c r="E165" s="53"/>
      <c r="F165" s="54">
        <v>39.9776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47.25" outlineLevel="6">
      <c r="A166" s="55" t="s">
        <v>386</v>
      </c>
      <c r="B166" s="19" t="s">
        <v>70</v>
      </c>
      <c r="C166" s="19" t="s">
        <v>272</v>
      </c>
      <c r="D166" s="19" t="s">
        <v>5</v>
      </c>
      <c r="E166" s="19"/>
      <c r="F166" s="20">
        <f>F167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47.25" outlineLevel="6">
      <c r="A167" s="5" t="s">
        <v>147</v>
      </c>
      <c r="B167" s="6" t="s">
        <v>70</v>
      </c>
      <c r="C167" s="6" t="s">
        <v>273</v>
      </c>
      <c r="D167" s="6" t="s">
        <v>5</v>
      </c>
      <c r="E167" s="6"/>
      <c r="F167" s="7">
        <f>F168</f>
        <v>100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95</v>
      </c>
      <c r="B168" s="53" t="s">
        <v>70</v>
      </c>
      <c r="C168" s="53" t="s">
        <v>273</v>
      </c>
      <c r="D168" s="53" t="s">
        <v>96</v>
      </c>
      <c r="E168" s="53"/>
      <c r="F168" s="54">
        <f>F169</f>
        <v>100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97</v>
      </c>
      <c r="B169" s="53" t="s">
        <v>70</v>
      </c>
      <c r="C169" s="53" t="s">
        <v>273</v>
      </c>
      <c r="D169" s="53" t="s">
        <v>98</v>
      </c>
      <c r="E169" s="53"/>
      <c r="F169" s="54">
        <v>100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63" outlineLevel="6">
      <c r="A170" s="55" t="s">
        <v>387</v>
      </c>
      <c r="B170" s="19" t="s">
        <v>70</v>
      </c>
      <c r="C170" s="19" t="s">
        <v>358</v>
      </c>
      <c r="D170" s="19" t="s">
        <v>5</v>
      </c>
      <c r="E170" s="19"/>
      <c r="F170" s="89">
        <f>F171+F175+F173+F177</f>
        <v>11821.1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" t="s">
        <v>119</v>
      </c>
      <c r="B171" s="6" t="s">
        <v>70</v>
      </c>
      <c r="C171" s="6" t="s">
        <v>354</v>
      </c>
      <c r="D171" s="6" t="s">
        <v>120</v>
      </c>
      <c r="E171" s="6"/>
      <c r="F171" s="90">
        <f>F172</f>
        <v>5752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47.25" outlineLevel="6">
      <c r="A172" s="61" t="s">
        <v>202</v>
      </c>
      <c r="B172" s="53" t="s">
        <v>70</v>
      </c>
      <c r="C172" s="53" t="s">
        <v>354</v>
      </c>
      <c r="D172" s="53" t="s">
        <v>84</v>
      </c>
      <c r="E172" s="53"/>
      <c r="F172" s="91">
        <v>5752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" t="s">
        <v>119</v>
      </c>
      <c r="B173" s="6" t="s">
        <v>70</v>
      </c>
      <c r="C173" s="6" t="s">
        <v>359</v>
      </c>
      <c r="D173" s="6" t="s">
        <v>120</v>
      </c>
      <c r="E173" s="53"/>
      <c r="F173" s="90">
        <f>F174</f>
        <v>209.915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64" t="s">
        <v>85</v>
      </c>
      <c r="B174" s="53" t="s">
        <v>70</v>
      </c>
      <c r="C174" s="53" t="s">
        <v>359</v>
      </c>
      <c r="D174" s="53" t="s">
        <v>86</v>
      </c>
      <c r="E174" s="53"/>
      <c r="F174" s="91">
        <v>209.915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" t="s">
        <v>119</v>
      </c>
      <c r="B175" s="6" t="s">
        <v>70</v>
      </c>
      <c r="C175" s="6" t="s">
        <v>357</v>
      </c>
      <c r="D175" s="6" t="s">
        <v>120</v>
      </c>
      <c r="E175" s="6"/>
      <c r="F175" s="90">
        <f>F176</f>
        <v>5375.6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47.25" outlineLevel="6">
      <c r="A176" s="61" t="s">
        <v>202</v>
      </c>
      <c r="B176" s="53" t="s">
        <v>70</v>
      </c>
      <c r="C176" s="53" t="s">
        <v>357</v>
      </c>
      <c r="D176" s="53" t="s">
        <v>84</v>
      </c>
      <c r="E176" s="53"/>
      <c r="F176" s="54">
        <v>5375.6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15.75" outlineLevel="6">
      <c r="A177" s="5" t="s">
        <v>119</v>
      </c>
      <c r="B177" s="6" t="s">
        <v>70</v>
      </c>
      <c r="C177" s="6" t="s">
        <v>368</v>
      </c>
      <c r="D177" s="6" t="s">
        <v>120</v>
      </c>
      <c r="E177" s="53"/>
      <c r="F177" s="90">
        <f>F178</f>
        <v>483.585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64" t="s">
        <v>85</v>
      </c>
      <c r="B178" s="53" t="s">
        <v>70</v>
      </c>
      <c r="C178" s="53" t="s">
        <v>368</v>
      </c>
      <c r="D178" s="53" t="s">
        <v>86</v>
      </c>
      <c r="E178" s="53"/>
      <c r="F178" s="91">
        <v>483.585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15.75" outlineLevel="6">
      <c r="A179" s="70" t="s">
        <v>148</v>
      </c>
      <c r="B179" s="33" t="s">
        <v>149</v>
      </c>
      <c r="C179" s="33" t="s">
        <v>247</v>
      </c>
      <c r="D179" s="33" t="s">
        <v>5</v>
      </c>
      <c r="E179" s="48"/>
      <c r="F179" s="71">
        <f>F180</f>
        <v>1624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5" ht="15.75" outlineLevel="6">
      <c r="A180" s="72" t="s">
        <v>82</v>
      </c>
      <c r="B180" s="9" t="s">
        <v>83</v>
      </c>
      <c r="C180" s="9" t="s">
        <v>247</v>
      </c>
      <c r="D180" s="9" t="s">
        <v>5</v>
      </c>
      <c r="E180" s="73" t="s">
        <v>5</v>
      </c>
      <c r="F180" s="74">
        <f>F181</f>
        <v>1624</v>
      </c>
      <c r="G180" s="34" t="e">
        <f>#REF!</f>
        <v>#REF!</v>
      </c>
      <c r="H180" s="34" t="e">
        <f>#REF!</f>
        <v>#REF!</v>
      </c>
      <c r="I180" s="34" t="e">
        <f>#REF!</f>
        <v>#REF!</v>
      </c>
      <c r="J180" s="34" t="e">
        <f>#REF!</f>
        <v>#REF!</v>
      </c>
      <c r="K180" s="34" t="e">
        <f>#REF!</f>
        <v>#REF!</v>
      </c>
      <c r="L180" s="34" t="e">
        <f>#REF!</f>
        <v>#REF!</v>
      </c>
      <c r="M180" s="34" t="e">
        <f>#REF!</f>
        <v>#REF!</v>
      </c>
      <c r="N180" s="34" t="e">
        <f>#REF!</f>
        <v>#REF!</v>
      </c>
      <c r="O180" s="34" t="e">
        <f>#REF!</f>
        <v>#REF!</v>
      </c>
      <c r="P180" s="34" t="e">
        <f>#REF!</f>
        <v>#REF!</v>
      </c>
      <c r="Q180" s="34" t="e">
        <f>#REF!</f>
        <v>#REF!</v>
      </c>
      <c r="R180" s="34" t="e">
        <f>#REF!</f>
        <v>#REF!</v>
      </c>
      <c r="S180" s="34" t="e">
        <f>#REF!</f>
        <v>#REF!</v>
      </c>
      <c r="T180" s="34" t="e">
        <f>#REF!</f>
        <v>#REF!</v>
      </c>
      <c r="U180" s="34" t="e">
        <f>#REF!</f>
        <v>#REF!</v>
      </c>
      <c r="V180" s="39" t="e">
        <f>#REF!</f>
        <v>#REF!</v>
      </c>
      <c r="W180" s="51"/>
      <c r="X180" s="43"/>
      <c r="Y180" s="44"/>
    </row>
    <row r="181" spans="1:25" ht="31.5" outlineLevel="6">
      <c r="A181" s="22" t="s">
        <v>134</v>
      </c>
      <c r="B181" s="12" t="s">
        <v>83</v>
      </c>
      <c r="C181" s="12" t="s">
        <v>248</v>
      </c>
      <c r="D181" s="12" t="s">
        <v>5</v>
      </c>
      <c r="E181" s="49"/>
      <c r="F181" s="35">
        <f>F182</f>
        <v>1624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40"/>
      <c r="W181" s="45"/>
      <c r="X181" s="46"/>
      <c r="Y181" s="44"/>
    </row>
    <row r="182" spans="1:25" ht="31.5" outlineLevel="6">
      <c r="A182" s="22" t="s">
        <v>136</v>
      </c>
      <c r="B182" s="12" t="s">
        <v>83</v>
      </c>
      <c r="C182" s="12" t="s">
        <v>249</v>
      </c>
      <c r="D182" s="12" t="s">
        <v>5</v>
      </c>
      <c r="E182" s="49"/>
      <c r="F182" s="35">
        <f>F183</f>
        <v>1624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40"/>
      <c r="W182" s="45"/>
      <c r="X182" s="46"/>
      <c r="Y182" s="44"/>
    </row>
    <row r="183" spans="1:25" ht="31.5" outlineLevel="6">
      <c r="A183" s="58" t="s">
        <v>41</v>
      </c>
      <c r="B183" s="19" t="s">
        <v>83</v>
      </c>
      <c r="C183" s="19" t="s">
        <v>274</v>
      </c>
      <c r="D183" s="19" t="s">
        <v>5</v>
      </c>
      <c r="E183" s="59" t="s">
        <v>5</v>
      </c>
      <c r="F183" s="60">
        <f>F184</f>
        <v>1624</v>
      </c>
      <c r="G183" s="36">
        <f>G184</f>
        <v>1397.92</v>
      </c>
      <c r="H183" s="36">
        <f aca="true" t="shared" si="19" ref="H183:V183">H184</f>
        <v>0</v>
      </c>
      <c r="I183" s="36">
        <f t="shared" si="19"/>
        <v>0</v>
      </c>
      <c r="J183" s="36">
        <f t="shared" si="19"/>
        <v>0</v>
      </c>
      <c r="K183" s="36">
        <f t="shared" si="19"/>
        <v>0</v>
      </c>
      <c r="L183" s="36">
        <f t="shared" si="19"/>
        <v>0</v>
      </c>
      <c r="M183" s="36">
        <f t="shared" si="19"/>
        <v>0</v>
      </c>
      <c r="N183" s="36">
        <f t="shared" si="19"/>
        <v>0</v>
      </c>
      <c r="O183" s="36">
        <f t="shared" si="19"/>
        <v>0</v>
      </c>
      <c r="P183" s="36">
        <f t="shared" si="19"/>
        <v>0</v>
      </c>
      <c r="Q183" s="36">
        <f t="shared" si="19"/>
        <v>0</v>
      </c>
      <c r="R183" s="36">
        <f t="shared" si="19"/>
        <v>0</v>
      </c>
      <c r="S183" s="36">
        <f t="shared" si="19"/>
        <v>0</v>
      </c>
      <c r="T183" s="36">
        <f t="shared" si="19"/>
        <v>0</v>
      </c>
      <c r="U183" s="36">
        <f t="shared" si="19"/>
        <v>0</v>
      </c>
      <c r="V183" s="41">
        <f t="shared" si="19"/>
        <v>0</v>
      </c>
      <c r="W183" s="42"/>
      <c r="X183" s="43"/>
      <c r="Y183" s="44"/>
    </row>
    <row r="184" spans="1:25" ht="15.75" outlineLevel="6">
      <c r="A184" s="26" t="s">
        <v>114</v>
      </c>
      <c r="B184" s="6" t="s">
        <v>83</v>
      </c>
      <c r="C184" s="6" t="s">
        <v>274</v>
      </c>
      <c r="D184" s="6" t="s">
        <v>115</v>
      </c>
      <c r="E184" s="50" t="s">
        <v>18</v>
      </c>
      <c r="F184" s="36">
        <v>1624</v>
      </c>
      <c r="G184" s="36">
        <v>1397.92</v>
      </c>
      <c r="H184" s="3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38"/>
      <c r="W184" s="42"/>
      <c r="X184" s="47"/>
      <c r="Y184" s="44"/>
    </row>
    <row r="185" spans="1:22" s="27" customFormat="1" ht="32.25" customHeight="1" outlineLevel="6">
      <c r="A185" s="16" t="s">
        <v>58</v>
      </c>
      <c r="B185" s="17" t="s">
        <v>57</v>
      </c>
      <c r="C185" s="17" t="s">
        <v>247</v>
      </c>
      <c r="D185" s="17" t="s">
        <v>5</v>
      </c>
      <c r="E185" s="17"/>
      <c r="F185" s="18">
        <f aca="true" t="shared" si="20" ref="F185:F190">F186</f>
        <v>50</v>
      </c>
      <c r="G185" s="18">
        <f aca="true" t="shared" si="21" ref="G185:V185">G186</f>
        <v>0</v>
      </c>
      <c r="H185" s="18">
        <f t="shared" si="21"/>
        <v>0</v>
      </c>
      <c r="I185" s="18">
        <f t="shared" si="21"/>
        <v>0</v>
      </c>
      <c r="J185" s="18">
        <f t="shared" si="21"/>
        <v>0</v>
      </c>
      <c r="K185" s="18">
        <f t="shared" si="21"/>
        <v>0</v>
      </c>
      <c r="L185" s="18">
        <f t="shared" si="21"/>
        <v>0</v>
      </c>
      <c r="M185" s="18">
        <f t="shared" si="21"/>
        <v>0</v>
      </c>
      <c r="N185" s="18">
        <f t="shared" si="21"/>
        <v>0</v>
      </c>
      <c r="O185" s="18">
        <f t="shared" si="21"/>
        <v>0</v>
      </c>
      <c r="P185" s="18">
        <f t="shared" si="21"/>
        <v>0</v>
      </c>
      <c r="Q185" s="18">
        <f t="shared" si="21"/>
        <v>0</v>
      </c>
      <c r="R185" s="18">
        <f t="shared" si="21"/>
        <v>0</v>
      </c>
      <c r="S185" s="18">
        <f t="shared" si="21"/>
        <v>0</v>
      </c>
      <c r="T185" s="18">
        <f t="shared" si="21"/>
        <v>0</v>
      </c>
      <c r="U185" s="18">
        <f t="shared" si="21"/>
        <v>0</v>
      </c>
      <c r="V185" s="18">
        <f t="shared" si="21"/>
        <v>0</v>
      </c>
    </row>
    <row r="186" spans="1:22" s="27" customFormat="1" ht="48" customHeight="1" outlineLevel="3">
      <c r="A186" s="8" t="s">
        <v>34</v>
      </c>
      <c r="B186" s="9" t="s">
        <v>10</v>
      </c>
      <c r="C186" s="9" t="s">
        <v>247</v>
      </c>
      <c r="D186" s="9" t="s">
        <v>5</v>
      </c>
      <c r="E186" s="9"/>
      <c r="F186" s="10">
        <f t="shared" si="20"/>
        <v>50</v>
      </c>
      <c r="G186" s="10">
        <f aca="true" t="shared" si="22" ref="G186:V186">G188</f>
        <v>0</v>
      </c>
      <c r="H186" s="10">
        <f t="shared" si="22"/>
        <v>0</v>
      </c>
      <c r="I186" s="10">
        <f t="shared" si="22"/>
        <v>0</v>
      </c>
      <c r="J186" s="10">
        <f t="shared" si="22"/>
        <v>0</v>
      </c>
      <c r="K186" s="10">
        <f t="shared" si="22"/>
        <v>0</v>
      </c>
      <c r="L186" s="10">
        <f t="shared" si="22"/>
        <v>0</v>
      </c>
      <c r="M186" s="10">
        <f t="shared" si="22"/>
        <v>0</v>
      </c>
      <c r="N186" s="10">
        <f t="shared" si="22"/>
        <v>0</v>
      </c>
      <c r="O186" s="10">
        <f t="shared" si="22"/>
        <v>0</v>
      </c>
      <c r="P186" s="10">
        <f t="shared" si="22"/>
        <v>0</v>
      </c>
      <c r="Q186" s="10">
        <f t="shared" si="22"/>
        <v>0</v>
      </c>
      <c r="R186" s="10">
        <f t="shared" si="22"/>
        <v>0</v>
      </c>
      <c r="S186" s="10">
        <f t="shared" si="22"/>
        <v>0</v>
      </c>
      <c r="T186" s="10">
        <f t="shared" si="22"/>
        <v>0</v>
      </c>
      <c r="U186" s="10">
        <f t="shared" si="22"/>
        <v>0</v>
      </c>
      <c r="V186" s="10">
        <f t="shared" si="22"/>
        <v>0</v>
      </c>
    </row>
    <row r="187" spans="1:22" s="27" customFormat="1" ht="34.5" customHeight="1" outlineLevel="3">
      <c r="A187" s="22" t="s">
        <v>134</v>
      </c>
      <c r="B187" s="9" t="s">
        <v>10</v>
      </c>
      <c r="C187" s="9" t="s">
        <v>248</v>
      </c>
      <c r="D187" s="9" t="s">
        <v>5</v>
      </c>
      <c r="E187" s="9"/>
      <c r="F187" s="10">
        <f t="shared" si="20"/>
        <v>50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27" customFormat="1" ht="30.75" customHeight="1" outlineLevel="3">
      <c r="A188" s="22" t="s">
        <v>136</v>
      </c>
      <c r="B188" s="12" t="s">
        <v>10</v>
      </c>
      <c r="C188" s="12" t="s">
        <v>249</v>
      </c>
      <c r="D188" s="12" t="s">
        <v>5</v>
      </c>
      <c r="E188" s="12"/>
      <c r="F188" s="13">
        <f t="shared" si="20"/>
        <v>50</v>
      </c>
      <c r="G188" s="13">
        <f aca="true" t="shared" si="23" ref="G188:V189">G189</f>
        <v>0</v>
      </c>
      <c r="H188" s="13">
        <f t="shared" si="23"/>
        <v>0</v>
      </c>
      <c r="I188" s="13">
        <f t="shared" si="23"/>
        <v>0</v>
      </c>
      <c r="J188" s="13">
        <f t="shared" si="23"/>
        <v>0</v>
      </c>
      <c r="K188" s="13">
        <f t="shared" si="23"/>
        <v>0</v>
      </c>
      <c r="L188" s="13">
        <f t="shared" si="23"/>
        <v>0</v>
      </c>
      <c r="M188" s="13">
        <f t="shared" si="23"/>
        <v>0</v>
      </c>
      <c r="N188" s="13">
        <f t="shared" si="23"/>
        <v>0</v>
      </c>
      <c r="O188" s="13">
        <f t="shared" si="23"/>
        <v>0</v>
      </c>
      <c r="P188" s="13">
        <f t="shared" si="23"/>
        <v>0</v>
      </c>
      <c r="Q188" s="13">
        <f t="shared" si="23"/>
        <v>0</v>
      </c>
      <c r="R188" s="13">
        <f t="shared" si="23"/>
        <v>0</v>
      </c>
      <c r="S188" s="13">
        <f t="shared" si="23"/>
        <v>0</v>
      </c>
      <c r="T188" s="13">
        <f t="shared" si="23"/>
        <v>0</v>
      </c>
      <c r="U188" s="13">
        <f t="shared" si="23"/>
        <v>0</v>
      </c>
      <c r="V188" s="13">
        <f t="shared" si="23"/>
        <v>0</v>
      </c>
    </row>
    <row r="189" spans="1:22" s="27" customFormat="1" ht="32.25" customHeight="1" outlineLevel="4">
      <c r="A189" s="55" t="s">
        <v>150</v>
      </c>
      <c r="B189" s="19" t="s">
        <v>10</v>
      </c>
      <c r="C189" s="19" t="s">
        <v>275</v>
      </c>
      <c r="D189" s="19" t="s">
        <v>5</v>
      </c>
      <c r="E189" s="19"/>
      <c r="F189" s="20">
        <f t="shared" si="20"/>
        <v>50</v>
      </c>
      <c r="G189" s="7">
        <f t="shared" si="23"/>
        <v>0</v>
      </c>
      <c r="H189" s="7">
        <f t="shared" si="23"/>
        <v>0</v>
      </c>
      <c r="I189" s="7">
        <f t="shared" si="23"/>
        <v>0</v>
      </c>
      <c r="J189" s="7">
        <f t="shared" si="23"/>
        <v>0</v>
      </c>
      <c r="K189" s="7">
        <f t="shared" si="23"/>
        <v>0</v>
      </c>
      <c r="L189" s="7">
        <f t="shared" si="23"/>
        <v>0</v>
      </c>
      <c r="M189" s="7">
        <f t="shared" si="23"/>
        <v>0</v>
      </c>
      <c r="N189" s="7">
        <f t="shared" si="23"/>
        <v>0</v>
      </c>
      <c r="O189" s="7">
        <f t="shared" si="23"/>
        <v>0</v>
      </c>
      <c r="P189" s="7">
        <f t="shared" si="23"/>
        <v>0</v>
      </c>
      <c r="Q189" s="7">
        <f t="shared" si="23"/>
        <v>0</v>
      </c>
      <c r="R189" s="7">
        <f t="shared" si="23"/>
        <v>0</v>
      </c>
      <c r="S189" s="7">
        <f t="shared" si="23"/>
        <v>0</v>
      </c>
      <c r="T189" s="7">
        <f t="shared" si="23"/>
        <v>0</v>
      </c>
      <c r="U189" s="7">
        <f t="shared" si="23"/>
        <v>0</v>
      </c>
      <c r="V189" s="7">
        <f t="shared" si="23"/>
        <v>0</v>
      </c>
    </row>
    <row r="190" spans="1:22" s="27" customFormat="1" ht="15.75" outlineLevel="5">
      <c r="A190" s="5" t="s">
        <v>95</v>
      </c>
      <c r="B190" s="6" t="s">
        <v>10</v>
      </c>
      <c r="C190" s="6" t="s">
        <v>275</v>
      </c>
      <c r="D190" s="6" t="s">
        <v>96</v>
      </c>
      <c r="E190" s="6"/>
      <c r="F190" s="7">
        <f t="shared" si="20"/>
        <v>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7" customFormat="1" ht="31.5" outlineLevel="5">
      <c r="A191" s="52" t="s">
        <v>97</v>
      </c>
      <c r="B191" s="53" t="s">
        <v>10</v>
      </c>
      <c r="C191" s="53" t="s">
        <v>275</v>
      </c>
      <c r="D191" s="53" t="s">
        <v>98</v>
      </c>
      <c r="E191" s="53"/>
      <c r="F191" s="54">
        <v>50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7" customFormat="1" ht="18.75" outlineLevel="6">
      <c r="A192" s="16" t="s">
        <v>56</v>
      </c>
      <c r="B192" s="17" t="s">
        <v>55</v>
      </c>
      <c r="C192" s="17" t="s">
        <v>247</v>
      </c>
      <c r="D192" s="17" t="s">
        <v>5</v>
      </c>
      <c r="E192" s="17"/>
      <c r="F192" s="86">
        <f>F202+F222+F193</f>
        <v>27765.71591</v>
      </c>
      <c r="G192" s="18" t="e">
        <f aca="true" t="shared" si="24" ref="G192:V192">G202+G222</f>
        <v>#REF!</v>
      </c>
      <c r="H192" s="18" t="e">
        <f t="shared" si="24"/>
        <v>#REF!</v>
      </c>
      <c r="I192" s="18" t="e">
        <f t="shared" si="24"/>
        <v>#REF!</v>
      </c>
      <c r="J192" s="18" t="e">
        <f t="shared" si="24"/>
        <v>#REF!</v>
      </c>
      <c r="K192" s="18" t="e">
        <f t="shared" si="24"/>
        <v>#REF!</v>
      </c>
      <c r="L192" s="18" t="e">
        <f t="shared" si="24"/>
        <v>#REF!</v>
      </c>
      <c r="M192" s="18" t="e">
        <f t="shared" si="24"/>
        <v>#REF!</v>
      </c>
      <c r="N192" s="18" t="e">
        <f t="shared" si="24"/>
        <v>#REF!</v>
      </c>
      <c r="O192" s="18" t="e">
        <f t="shared" si="24"/>
        <v>#REF!</v>
      </c>
      <c r="P192" s="18" t="e">
        <f t="shared" si="24"/>
        <v>#REF!</v>
      </c>
      <c r="Q192" s="18" t="e">
        <f t="shared" si="24"/>
        <v>#REF!</v>
      </c>
      <c r="R192" s="18" t="e">
        <f t="shared" si="24"/>
        <v>#REF!</v>
      </c>
      <c r="S192" s="18" t="e">
        <f t="shared" si="24"/>
        <v>#REF!</v>
      </c>
      <c r="T192" s="18" t="e">
        <f t="shared" si="24"/>
        <v>#REF!</v>
      </c>
      <c r="U192" s="18" t="e">
        <f t="shared" si="24"/>
        <v>#REF!</v>
      </c>
      <c r="V192" s="18" t="e">
        <f t="shared" si="24"/>
        <v>#REF!</v>
      </c>
    </row>
    <row r="193" spans="1:22" s="27" customFormat="1" ht="18.75" outlineLevel="6">
      <c r="A193" s="75" t="s">
        <v>210</v>
      </c>
      <c r="B193" s="9" t="s">
        <v>212</v>
      </c>
      <c r="C193" s="9" t="s">
        <v>247</v>
      </c>
      <c r="D193" s="9" t="s">
        <v>5</v>
      </c>
      <c r="E193" s="9"/>
      <c r="F193" s="87">
        <f>F194</f>
        <v>1442.5280000000002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31.5" outlineLevel="6">
      <c r="A194" s="22" t="s">
        <v>134</v>
      </c>
      <c r="B194" s="9" t="s">
        <v>212</v>
      </c>
      <c r="C194" s="9" t="s">
        <v>248</v>
      </c>
      <c r="D194" s="9" t="s">
        <v>5</v>
      </c>
      <c r="E194" s="9"/>
      <c r="F194" s="87">
        <f>F195</f>
        <v>1442.5280000000002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7" customFormat="1" ht="31.5" outlineLevel="6">
      <c r="A195" s="22" t="s">
        <v>136</v>
      </c>
      <c r="B195" s="9" t="s">
        <v>212</v>
      </c>
      <c r="C195" s="9" t="s">
        <v>249</v>
      </c>
      <c r="D195" s="9" t="s">
        <v>5</v>
      </c>
      <c r="E195" s="9"/>
      <c r="F195" s="87">
        <f>F199+F196</f>
        <v>1442.5280000000002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7" customFormat="1" ht="47.25" outlineLevel="6">
      <c r="A196" s="69" t="s">
        <v>379</v>
      </c>
      <c r="B196" s="19" t="s">
        <v>212</v>
      </c>
      <c r="C196" s="19" t="s">
        <v>378</v>
      </c>
      <c r="D196" s="19" t="s">
        <v>5</v>
      </c>
      <c r="E196" s="19"/>
      <c r="F196" s="89">
        <f>F197</f>
        <v>1057.13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18.75" outlineLevel="6">
      <c r="A197" s="5" t="s">
        <v>95</v>
      </c>
      <c r="B197" s="6" t="s">
        <v>212</v>
      </c>
      <c r="C197" s="6" t="s">
        <v>378</v>
      </c>
      <c r="D197" s="6" t="s">
        <v>96</v>
      </c>
      <c r="E197" s="6"/>
      <c r="F197" s="90">
        <f>F198</f>
        <v>1057.13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52" t="s">
        <v>97</v>
      </c>
      <c r="B198" s="104" t="s">
        <v>212</v>
      </c>
      <c r="C198" s="104" t="s">
        <v>378</v>
      </c>
      <c r="D198" s="104" t="s">
        <v>98</v>
      </c>
      <c r="E198" s="104"/>
      <c r="F198" s="105">
        <v>1057.13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211</v>
      </c>
      <c r="B199" s="19" t="s">
        <v>212</v>
      </c>
      <c r="C199" s="19" t="s">
        <v>276</v>
      </c>
      <c r="D199" s="19" t="s">
        <v>5</v>
      </c>
      <c r="E199" s="19"/>
      <c r="F199" s="89">
        <f>F200</f>
        <v>385.398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95</v>
      </c>
      <c r="B200" s="6" t="s">
        <v>212</v>
      </c>
      <c r="C200" s="6" t="s">
        <v>276</v>
      </c>
      <c r="D200" s="6" t="s">
        <v>96</v>
      </c>
      <c r="E200" s="6"/>
      <c r="F200" s="90">
        <f>F201</f>
        <v>385.398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97</v>
      </c>
      <c r="B201" s="53" t="s">
        <v>212</v>
      </c>
      <c r="C201" s="53" t="s">
        <v>276</v>
      </c>
      <c r="D201" s="53" t="s">
        <v>98</v>
      </c>
      <c r="E201" s="53"/>
      <c r="F201" s="91">
        <v>385.398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62</v>
      </c>
      <c r="B202" s="9" t="s">
        <v>61</v>
      </c>
      <c r="C202" s="9" t="s">
        <v>247</v>
      </c>
      <c r="D202" s="9" t="s">
        <v>5</v>
      </c>
      <c r="E202" s="9"/>
      <c r="F202" s="87">
        <f>F203+F215</f>
        <v>25702.52776</v>
      </c>
      <c r="G202" s="10">
        <f aca="true" t="shared" si="25" ref="G202:V202">G203</f>
        <v>0</v>
      </c>
      <c r="H202" s="10">
        <f t="shared" si="25"/>
        <v>0</v>
      </c>
      <c r="I202" s="10">
        <f t="shared" si="25"/>
        <v>0</v>
      </c>
      <c r="J202" s="10">
        <f t="shared" si="25"/>
        <v>0</v>
      </c>
      <c r="K202" s="10">
        <f t="shared" si="25"/>
        <v>0</v>
      </c>
      <c r="L202" s="10">
        <f t="shared" si="25"/>
        <v>0</v>
      </c>
      <c r="M202" s="10">
        <f t="shared" si="25"/>
        <v>0</v>
      </c>
      <c r="N202" s="10">
        <f t="shared" si="25"/>
        <v>0</v>
      </c>
      <c r="O202" s="10">
        <f t="shared" si="25"/>
        <v>0</v>
      </c>
      <c r="P202" s="10">
        <f t="shared" si="25"/>
        <v>0</v>
      </c>
      <c r="Q202" s="10">
        <f t="shared" si="25"/>
        <v>0</v>
      </c>
      <c r="R202" s="10">
        <f t="shared" si="25"/>
        <v>0</v>
      </c>
      <c r="S202" s="10">
        <f t="shared" si="25"/>
        <v>0</v>
      </c>
      <c r="T202" s="10">
        <f t="shared" si="25"/>
        <v>0</v>
      </c>
      <c r="U202" s="10">
        <f t="shared" si="25"/>
        <v>0</v>
      </c>
      <c r="V202" s="10">
        <f t="shared" si="25"/>
        <v>0</v>
      </c>
    </row>
    <row r="203" spans="1:22" s="27" customFormat="1" ht="63" outlineLevel="6">
      <c r="A203" s="8" t="s">
        <v>388</v>
      </c>
      <c r="B203" s="12" t="s">
        <v>61</v>
      </c>
      <c r="C203" s="12" t="s">
        <v>277</v>
      </c>
      <c r="D203" s="12" t="s">
        <v>5</v>
      </c>
      <c r="E203" s="12"/>
      <c r="F203" s="93">
        <f>F204+F212+F207+F210</f>
        <v>22597.52776</v>
      </c>
      <c r="G203" s="13">
        <f aca="true" t="shared" si="26" ref="G203:V203">G204</f>
        <v>0</v>
      </c>
      <c r="H203" s="13">
        <f t="shared" si="26"/>
        <v>0</v>
      </c>
      <c r="I203" s="13">
        <f t="shared" si="26"/>
        <v>0</v>
      </c>
      <c r="J203" s="13">
        <f t="shared" si="26"/>
        <v>0</v>
      </c>
      <c r="K203" s="13">
        <f t="shared" si="26"/>
        <v>0</v>
      </c>
      <c r="L203" s="13">
        <f t="shared" si="26"/>
        <v>0</v>
      </c>
      <c r="M203" s="13">
        <f t="shared" si="26"/>
        <v>0</v>
      </c>
      <c r="N203" s="13">
        <f t="shared" si="26"/>
        <v>0</v>
      </c>
      <c r="O203" s="13">
        <f t="shared" si="26"/>
        <v>0</v>
      </c>
      <c r="P203" s="13">
        <f t="shared" si="26"/>
        <v>0</v>
      </c>
      <c r="Q203" s="13">
        <f t="shared" si="26"/>
        <v>0</v>
      </c>
      <c r="R203" s="13">
        <f t="shared" si="26"/>
        <v>0</v>
      </c>
      <c r="S203" s="13">
        <f t="shared" si="26"/>
        <v>0</v>
      </c>
      <c r="T203" s="13">
        <f t="shared" si="26"/>
        <v>0</v>
      </c>
      <c r="U203" s="13">
        <f t="shared" si="26"/>
        <v>0</v>
      </c>
      <c r="V203" s="13">
        <f t="shared" si="26"/>
        <v>0</v>
      </c>
    </row>
    <row r="204" spans="1:22" s="27" customFormat="1" ht="51.75" customHeight="1" outlineLevel="6">
      <c r="A204" s="55" t="s">
        <v>151</v>
      </c>
      <c r="B204" s="19" t="s">
        <v>61</v>
      </c>
      <c r="C204" s="19" t="s">
        <v>278</v>
      </c>
      <c r="D204" s="19" t="s">
        <v>5</v>
      </c>
      <c r="E204" s="19"/>
      <c r="F204" s="89">
        <f>F205</f>
        <v>3997.52776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95</v>
      </c>
      <c r="B205" s="6" t="s">
        <v>61</v>
      </c>
      <c r="C205" s="6" t="s">
        <v>278</v>
      </c>
      <c r="D205" s="6" t="s">
        <v>96</v>
      </c>
      <c r="E205" s="6"/>
      <c r="F205" s="90">
        <f>F206</f>
        <v>3997.52776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97</v>
      </c>
      <c r="B206" s="53" t="s">
        <v>61</v>
      </c>
      <c r="C206" s="53" t="s">
        <v>278</v>
      </c>
      <c r="D206" s="53" t="s">
        <v>98</v>
      </c>
      <c r="E206" s="53"/>
      <c r="F206" s="91">
        <v>3997.52776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219</v>
      </c>
      <c r="B207" s="19" t="s">
        <v>61</v>
      </c>
      <c r="C207" s="19" t="s">
        <v>279</v>
      </c>
      <c r="D207" s="19" t="s">
        <v>5</v>
      </c>
      <c r="E207" s="19"/>
      <c r="F207" s="89">
        <f>F208</f>
        <v>9103.56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95</v>
      </c>
      <c r="B208" s="6" t="s">
        <v>61</v>
      </c>
      <c r="C208" s="6" t="s">
        <v>279</v>
      </c>
      <c r="D208" s="6" t="s">
        <v>96</v>
      </c>
      <c r="E208" s="6"/>
      <c r="F208" s="90">
        <f>F209</f>
        <v>9103.56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97</v>
      </c>
      <c r="B209" s="53" t="s">
        <v>61</v>
      </c>
      <c r="C209" s="53" t="s">
        <v>279</v>
      </c>
      <c r="D209" s="53" t="s">
        <v>98</v>
      </c>
      <c r="E209" s="53"/>
      <c r="F209" s="91">
        <v>9103.56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220</v>
      </c>
      <c r="B210" s="19" t="s">
        <v>61</v>
      </c>
      <c r="C210" s="19" t="s">
        <v>280</v>
      </c>
      <c r="D210" s="19" t="s">
        <v>5</v>
      </c>
      <c r="E210" s="19"/>
      <c r="F210" s="89">
        <f>F211</f>
        <v>4996.44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118</v>
      </c>
      <c r="B211" s="53" t="s">
        <v>61</v>
      </c>
      <c r="C211" s="53" t="s">
        <v>280</v>
      </c>
      <c r="D211" s="53" t="s">
        <v>117</v>
      </c>
      <c r="E211" s="53"/>
      <c r="F211" s="91">
        <v>4996.44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203</v>
      </c>
      <c r="B212" s="19" t="s">
        <v>61</v>
      </c>
      <c r="C212" s="19" t="s">
        <v>281</v>
      </c>
      <c r="D212" s="19" t="s">
        <v>5</v>
      </c>
      <c r="E212" s="19"/>
      <c r="F212" s="89">
        <f>F213</f>
        <v>4500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95</v>
      </c>
      <c r="B213" s="6" t="s">
        <v>61</v>
      </c>
      <c r="C213" s="6" t="s">
        <v>281</v>
      </c>
      <c r="D213" s="6" t="s">
        <v>96</v>
      </c>
      <c r="E213" s="6"/>
      <c r="F213" s="90">
        <f>F214</f>
        <v>4500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97</v>
      </c>
      <c r="B214" s="53" t="s">
        <v>61</v>
      </c>
      <c r="C214" s="53" t="s">
        <v>281</v>
      </c>
      <c r="D214" s="53" t="s">
        <v>98</v>
      </c>
      <c r="E214" s="53"/>
      <c r="F214" s="91">
        <v>4500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47.25" outlineLevel="6">
      <c r="A215" s="8" t="s">
        <v>389</v>
      </c>
      <c r="B215" s="9" t="s">
        <v>61</v>
      </c>
      <c r="C215" s="9" t="s">
        <v>282</v>
      </c>
      <c r="D215" s="9" t="s">
        <v>5</v>
      </c>
      <c r="E215" s="9"/>
      <c r="F215" s="87">
        <f>F216+F219</f>
        <v>3105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47.25" outlineLevel="6">
      <c r="A216" s="55" t="s">
        <v>155</v>
      </c>
      <c r="B216" s="19" t="s">
        <v>61</v>
      </c>
      <c r="C216" s="19" t="s">
        <v>288</v>
      </c>
      <c r="D216" s="19" t="s">
        <v>5</v>
      </c>
      <c r="E216" s="19"/>
      <c r="F216" s="20">
        <f>F217</f>
        <v>621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95</v>
      </c>
      <c r="B217" s="6" t="s">
        <v>61</v>
      </c>
      <c r="C217" s="6" t="s">
        <v>288</v>
      </c>
      <c r="D217" s="6" t="s">
        <v>96</v>
      </c>
      <c r="E217" s="6"/>
      <c r="F217" s="7">
        <f>F218</f>
        <v>621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15.75" outlineLevel="6">
      <c r="A218" s="52" t="s">
        <v>95</v>
      </c>
      <c r="B218" s="53" t="s">
        <v>61</v>
      </c>
      <c r="C218" s="53" t="s">
        <v>288</v>
      </c>
      <c r="D218" s="53" t="s">
        <v>98</v>
      </c>
      <c r="E218" s="53"/>
      <c r="F218" s="54">
        <v>621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78.75" outlineLevel="6">
      <c r="A219" s="92" t="s">
        <v>204</v>
      </c>
      <c r="B219" s="19" t="s">
        <v>61</v>
      </c>
      <c r="C219" s="19" t="s">
        <v>283</v>
      </c>
      <c r="D219" s="19" t="s">
        <v>5</v>
      </c>
      <c r="E219" s="19"/>
      <c r="F219" s="89">
        <f>F220</f>
        <v>2484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6">
      <c r="A220" s="5" t="s">
        <v>95</v>
      </c>
      <c r="B220" s="6" t="s">
        <v>61</v>
      </c>
      <c r="C220" s="6" t="s">
        <v>283</v>
      </c>
      <c r="D220" s="6" t="s">
        <v>96</v>
      </c>
      <c r="E220" s="6"/>
      <c r="F220" s="90">
        <f>F221</f>
        <v>2484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6">
      <c r="A221" s="52" t="s">
        <v>97</v>
      </c>
      <c r="B221" s="53" t="s">
        <v>61</v>
      </c>
      <c r="C221" s="53" t="s">
        <v>283</v>
      </c>
      <c r="D221" s="53" t="s">
        <v>98</v>
      </c>
      <c r="E221" s="53"/>
      <c r="F221" s="91">
        <v>2484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3">
      <c r="A222" s="8" t="s">
        <v>35</v>
      </c>
      <c r="B222" s="9" t="s">
        <v>11</v>
      </c>
      <c r="C222" s="9" t="s">
        <v>247</v>
      </c>
      <c r="D222" s="9" t="s">
        <v>5</v>
      </c>
      <c r="E222" s="9"/>
      <c r="F222" s="87">
        <f>F223+F228</f>
        <v>620.6601499999999</v>
      </c>
      <c r="G222" s="10" t="e">
        <f>G225+#REF!+G228+#REF!</f>
        <v>#REF!</v>
      </c>
      <c r="H222" s="10" t="e">
        <f>H225+#REF!+H228+#REF!</f>
        <v>#REF!</v>
      </c>
      <c r="I222" s="10" t="e">
        <f>I225+#REF!+I228+#REF!</f>
        <v>#REF!</v>
      </c>
      <c r="J222" s="10" t="e">
        <f>J225+#REF!+J228+#REF!</f>
        <v>#REF!</v>
      </c>
      <c r="K222" s="10" t="e">
        <f>K225+#REF!+K228+#REF!</f>
        <v>#REF!</v>
      </c>
      <c r="L222" s="10" t="e">
        <f>L225+#REF!+L228+#REF!</f>
        <v>#REF!</v>
      </c>
      <c r="M222" s="10" t="e">
        <f>M225+#REF!+M228+#REF!</f>
        <v>#REF!</v>
      </c>
      <c r="N222" s="10" t="e">
        <f>N225+#REF!+N228+#REF!</f>
        <v>#REF!</v>
      </c>
      <c r="O222" s="10" t="e">
        <f>O225+#REF!+O228+#REF!</f>
        <v>#REF!</v>
      </c>
      <c r="P222" s="10" t="e">
        <f>P225+#REF!+P228+#REF!</f>
        <v>#REF!</v>
      </c>
      <c r="Q222" s="10" t="e">
        <f>Q225+#REF!+Q228+#REF!</f>
        <v>#REF!</v>
      </c>
      <c r="R222" s="10" t="e">
        <f>R225+#REF!+R228+#REF!</f>
        <v>#REF!</v>
      </c>
      <c r="S222" s="10" t="e">
        <f>S225+#REF!+S228+#REF!</f>
        <v>#REF!</v>
      </c>
      <c r="T222" s="10" t="e">
        <f>T225+#REF!+T228+#REF!</f>
        <v>#REF!</v>
      </c>
      <c r="U222" s="10" t="e">
        <f>U225+#REF!+U228+#REF!</f>
        <v>#REF!</v>
      </c>
      <c r="V222" s="10" t="e">
        <f>V225+#REF!+V228+#REF!</f>
        <v>#REF!</v>
      </c>
    </row>
    <row r="223" spans="1:22" s="27" customFormat="1" ht="31.5" outlineLevel="3">
      <c r="A223" s="22" t="s">
        <v>134</v>
      </c>
      <c r="B223" s="9" t="s">
        <v>11</v>
      </c>
      <c r="C223" s="9" t="s">
        <v>248</v>
      </c>
      <c r="D223" s="9" t="s">
        <v>5</v>
      </c>
      <c r="E223" s="9"/>
      <c r="F223" s="87">
        <f>F224</f>
        <v>220.66015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7" customFormat="1" ht="31.5" outlineLevel="3">
      <c r="A224" s="22" t="s">
        <v>136</v>
      </c>
      <c r="B224" s="9" t="s">
        <v>11</v>
      </c>
      <c r="C224" s="9" t="s">
        <v>248</v>
      </c>
      <c r="D224" s="9" t="s">
        <v>5</v>
      </c>
      <c r="E224" s="9"/>
      <c r="F224" s="87">
        <f>F225</f>
        <v>220.66015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7" customFormat="1" ht="33" customHeight="1" outlineLevel="4">
      <c r="A225" s="69" t="s">
        <v>152</v>
      </c>
      <c r="B225" s="67" t="s">
        <v>11</v>
      </c>
      <c r="C225" s="67" t="s">
        <v>284</v>
      </c>
      <c r="D225" s="67" t="s">
        <v>5</v>
      </c>
      <c r="E225" s="67"/>
      <c r="F225" s="95">
        <f>F226</f>
        <v>220.66015</v>
      </c>
      <c r="G225" s="13">
        <f aca="true" t="shared" si="27" ref="G225:V225">G226</f>
        <v>0</v>
      </c>
      <c r="H225" s="13">
        <f t="shared" si="27"/>
        <v>0</v>
      </c>
      <c r="I225" s="13">
        <f t="shared" si="27"/>
        <v>0</v>
      </c>
      <c r="J225" s="13">
        <f t="shared" si="27"/>
        <v>0</v>
      </c>
      <c r="K225" s="13">
        <f t="shared" si="27"/>
        <v>0</v>
      </c>
      <c r="L225" s="13">
        <f t="shared" si="27"/>
        <v>0</v>
      </c>
      <c r="M225" s="13">
        <f t="shared" si="27"/>
        <v>0</v>
      </c>
      <c r="N225" s="13">
        <f t="shared" si="27"/>
        <v>0</v>
      </c>
      <c r="O225" s="13">
        <f t="shared" si="27"/>
        <v>0</v>
      </c>
      <c r="P225" s="13">
        <f t="shared" si="27"/>
        <v>0</v>
      </c>
      <c r="Q225" s="13">
        <f t="shared" si="27"/>
        <v>0</v>
      </c>
      <c r="R225" s="13">
        <f t="shared" si="27"/>
        <v>0</v>
      </c>
      <c r="S225" s="13">
        <f t="shared" si="27"/>
        <v>0</v>
      </c>
      <c r="T225" s="13">
        <f t="shared" si="27"/>
        <v>0</v>
      </c>
      <c r="U225" s="13">
        <f t="shared" si="27"/>
        <v>0</v>
      </c>
      <c r="V225" s="13">
        <f t="shared" si="27"/>
        <v>0</v>
      </c>
    </row>
    <row r="226" spans="1:22" s="27" customFormat="1" ht="15.75" outlineLevel="5">
      <c r="A226" s="5" t="s">
        <v>95</v>
      </c>
      <c r="B226" s="6" t="s">
        <v>11</v>
      </c>
      <c r="C226" s="6" t="s">
        <v>284</v>
      </c>
      <c r="D226" s="6" t="s">
        <v>96</v>
      </c>
      <c r="E226" s="6"/>
      <c r="F226" s="90">
        <f>F227</f>
        <v>220.66015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97</v>
      </c>
      <c r="B227" s="53" t="s">
        <v>11</v>
      </c>
      <c r="C227" s="53" t="s">
        <v>284</v>
      </c>
      <c r="D227" s="53" t="s">
        <v>98</v>
      </c>
      <c r="E227" s="53"/>
      <c r="F227" s="91">
        <v>220.66015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14" t="s">
        <v>144</v>
      </c>
      <c r="B228" s="9" t="s">
        <v>11</v>
      </c>
      <c r="C228" s="9" t="s">
        <v>247</v>
      </c>
      <c r="D228" s="9" t="s">
        <v>5</v>
      </c>
      <c r="E228" s="9"/>
      <c r="F228" s="87">
        <f>F229+F236</f>
        <v>400</v>
      </c>
      <c r="G228" s="10" t="e">
        <f>#REF!</f>
        <v>#REF!</v>
      </c>
      <c r="H228" s="10" t="e">
        <f>#REF!</f>
        <v>#REF!</v>
      </c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#REF!</f>
        <v>#REF!</v>
      </c>
      <c r="M228" s="10" t="e">
        <f>#REF!</f>
        <v>#REF!</v>
      </c>
      <c r="N228" s="10" t="e">
        <f>#REF!</f>
        <v>#REF!</v>
      </c>
      <c r="O228" s="10" t="e">
        <f>#REF!</f>
        <v>#REF!</v>
      </c>
      <c r="P228" s="10" t="e">
        <f>#REF!</f>
        <v>#REF!</v>
      </c>
      <c r="Q228" s="10" t="e">
        <f>#REF!</f>
        <v>#REF!</v>
      </c>
      <c r="R228" s="10" t="e">
        <f>#REF!</f>
        <v>#REF!</v>
      </c>
      <c r="S228" s="10" t="e">
        <f>#REF!</f>
        <v>#REF!</v>
      </c>
      <c r="T228" s="10" t="e">
        <f>#REF!</f>
        <v>#REF!</v>
      </c>
      <c r="U228" s="10" t="e">
        <f>#REF!</f>
        <v>#REF!</v>
      </c>
      <c r="V228" s="10" t="e">
        <f>#REF!</f>
        <v>#REF!</v>
      </c>
    </row>
    <row r="229" spans="1:22" s="27" customFormat="1" ht="47.25" customHeight="1" outlineLevel="5">
      <c r="A229" s="55" t="s">
        <v>390</v>
      </c>
      <c r="B229" s="19" t="s">
        <v>11</v>
      </c>
      <c r="C229" s="19" t="s">
        <v>285</v>
      </c>
      <c r="D229" s="19" t="s">
        <v>5</v>
      </c>
      <c r="E229" s="19"/>
      <c r="F229" s="89">
        <f>F230+F233+F235+F234</f>
        <v>400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53.25" customHeight="1" outlineLevel="5">
      <c r="A230" s="5" t="s">
        <v>153</v>
      </c>
      <c r="B230" s="6" t="s">
        <v>11</v>
      </c>
      <c r="C230" s="6" t="s">
        <v>286</v>
      </c>
      <c r="D230" s="6" t="s">
        <v>5</v>
      </c>
      <c r="E230" s="6"/>
      <c r="F230" s="90">
        <f>F231</f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15.75" outlineLevel="5">
      <c r="A231" s="52" t="s">
        <v>95</v>
      </c>
      <c r="B231" s="53" t="s">
        <v>11</v>
      </c>
      <c r="C231" s="53" t="s">
        <v>286</v>
      </c>
      <c r="D231" s="53" t="s">
        <v>96</v>
      </c>
      <c r="E231" s="53"/>
      <c r="F231" s="91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2" t="s">
        <v>97</v>
      </c>
      <c r="B232" s="53" t="s">
        <v>11</v>
      </c>
      <c r="C232" s="53" t="s">
        <v>286</v>
      </c>
      <c r="D232" s="53" t="s">
        <v>98</v>
      </c>
      <c r="E232" s="53"/>
      <c r="F232" s="91"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31.5" outlineLevel="5">
      <c r="A233" s="5" t="s">
        <v>154</v>
      </c>
      <c r="B233" s="6" t="s">
        <v>11</v>
      </c>
      <c r="C233" s="6" t="s">
        <v>287</v>
      </c>
      <c r="D233" s="6" t="s">
        <v>116</v>
      </c>
      <c r="E233" s="6"/>
      <c r="F233" s="90">
        <v>100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31.5" outlineLevel="5">
      <c r="A234" s="5" t="s">
        <v>407</v>
      </c>
      <c r="B234" s="6" t="s">
        <v>11</v>
      </c>
      <c r="C234" s="6" t="s">
        <v>406</v>
      </c>
      <c r="D234" s="6" t="s">
        <v>116</v>
      </c>
      <c r="E234" s="6"/>
      <c r="F234" s="90">
        <v>213.757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" t="s">
        <v>205</v>
      </c>
      <c r="B235" s="6" t="s">
        <v>11</v>
      </c>
      <c r="C235" s="6" t="s">
        <v>369</v>
      </c>
      <c r="D235" s="6" t="s">
        <v>116</v>
      </c>
      <c r="E235" s="6"/>
      <c r="F235" s="90">
        <v>36.243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47.25" outlineLevel="5">
      <c r="A236" s="55" t="s">
        <v>389</v>
      </c>
      <c r="B236" s="19" t="s">
        <v>11</v>
      </c>
      <c r="C236" s="19" t="s">
        <v>282</v>
      </c>
      <c r="D236" s="19" t="s">
        <v>5</v>
      </c>
      <c r="E236" s="19"/>
      <c r="F236" s="20">
        <f>F237</f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7" customFormat="1" ht="47.25" outlineLevel="5">
      <c r="A237" s="5" t="s">
        <v>155</v>
      </c>
      <c r="B237" s="6" t="s">
        <v>11</v>
      </c>
      <c r="C237" s="6" t="s">
        <v>288</v>
      </c>
      <c r="D237" s="6" t="s">
        <v>5</v>
      </c>
      <c r="E237" s="6"/>
      <c r="F237" s="7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15.75" outlineLevel="5">
      <c r="A238" s="52" t="s">
        <v>95</v>
      </c>
      <c r="B238" s="53" t="s">
        <v>11</v>
      </c>
      <c r="C238" s="53" t="s">
        <v>288</v>
      </c>
      <c r="D238" s="53" t="s">
        <v>96</v>
      </c>
      <c r="E238" s="53"/>
      <c r="F238" s="54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7" customFormat="1" ht="31.5" outlineLevel="5">
      <c r="A239" s="52" t="s">
        <v>97</v>
      </c>
      <c r="B239" s="53" t="s">
        <v>11</v>
      </c>
      <c r="C239" s="53" t="s">
        <v>288</v>
      </c>
      <c r="D239" s="53" t="s">
        <v>98</v>
      </c>
      <c r="E239" s="53"/>
      <c r="F239" s="54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7" customFormat="1" ht="18.75" outlineLevel="6">
      <c r="A240" s="16" t="s">
        <v>63</v>
      </c>
      <c r="B240" s="33" t="s">
        <v>54</v>
      </c>
      <c r="C240" s="33" t="s">
        <v>247</v>
      </c>
      <c r="D240" s="33" t="s">
        <v>5</v>
      </c>
      <c r="E240" s="33"/>
      <c r="F240" s="96">
        <f>F261+F241+F247</f>
        <v>5289.30164</v>
      </c>
      <c r="G240" s="18" t="e">
        <f>#REF!+G261</f>
        <v>#REF!</v>
      </c>
      <c r="H240" s="18" t="e">
        <f>#REF!+H261</f>
        <v>#REF!</v>
      </c>
      <c r="I240" s="18" t="e">
        <f>#REF!+I261</f>
        <v>#REF!</v>
      </c>
      <c r="J240" s="18" t="e">
        <f>#REF!+J261</f>
        <v>#REF!</v>
      </c>
      <c r="K240" s="18" t="e">
        <f>#REF!+K261</f>
        <v>#REF!</v>
      </c>
      <c r="L240" s="18" t="e">
        <f>#REF!+L261</f>
        <v>#REF!</v>
      </c>
      <c r="M240" s="18" t="e">
        <f>#REF!+M261</f>
        <v>#REF!</v>
      </c>
      <c r="N240" s="18" t="e">
        <f>#REF!+N261</f>
        <v>#REF!</v>
      </c>
      <c r="O240" s="18" t="e">
        <f>#REF!+O261</f>
        <v>#REF!</v>
      </c>
      <c r="P240" s="18" t="e">
        <f>#REF!+P261</f>
        <v>#REF!</v>
      </c>
      <c r="Q240" s="18" t="e">
        <f>#REF!+Q261</f>
        <v>#REF!</v>
      </c>
      <c r="R240" s="18" t="e">
        <f>#REF!+R261</f>
        <v>#REF!</v>
      </c>
      <c r="S240" s="18" t="e">
        <f>#REF!+S261</f>
        <v>#REF!</v>
      </c>
      <c r="T240" s="18" t="e">
        <f>#REF!+T261</f>
        <v>#REF!</v>
      </c>
      <c r="U240" s="18" t="e">
        <f>#REF!+U261</f>
        <v>#REF!</v>
      </c>
      <c r="V240" s="18" t="e">
        <f>#REF!+V261</f>
        <v>#REF!</v>
      </c>
    </row>
    <row r="241" spans="1:22" s="27" customFormat="1" ht="18.75" outlineLevel="6">
      <c r="A241" s="75" t="s">
        <v>218</v>
      </c>
      <c r="B241" s="9" t="s">
        <v>216</v>
      </c>
      <c r="C241" s="9" t="s">
        <v>247</v>
      </c>
      <c r="D241" s="9" t="s">
        <v>5</v>
      </c>
      <c r="E241" s="9"/>
      <c r="F241" s="87">
        <f>F242</f>
        <v>1553.60475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22" t="s">
        <v>134</v>
      </c>
      <c r="B242" s="9" t="s">
        <v>216</v>
      </c>
      <c r="C242" s="9" t="s">
        <v>248</v>
      </c>
      <c r="D242" s="9" t="s">
        <v>5</v>
      </c>
      <c r="E242" s="9"/>
      <c r="F242" s="87">
        <f>F243</f>
        <v>1553.60475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31.5" outlineLevel="6">
      <c r="A243" s="22" t="s">
        <v>136</v>
      </c>
      <c r="B243" s="9" t="s">
        <v>216</v>
      </c>
      <c r="C243" s="9" t="s">
        <v>249</v>
      </c>
      <c r="D243" s="9" t="s">
        <v>5</v>
      </c>
      <c r="E243" s="9"/>
      <c r="F243" s="87">
        <f>F244</f>
        <v>1553.60475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94" t="s">
        <v>217</v>
      </c>
      <c r="B244" s="19" t="s">
        <v>216</v>
      </c>
      <c r="C244" s="19" t="s">
        <v>289</v>
      </c>
      <c r="D244" s="19" t="s">
        <v>5</v>
      </c>
      <c r="E244" s="19"/>
      <c r="F244" s="89">
        <f>F245</f>
        <v>1553.60475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20.25" customHeight="1" outlineLevel="6">
      <c r="A245" s="5" t="s">
        <v>95</v>
      </c>
      <c r="B245" s="6" t="s">
        <v>216</v>
      </c>
      <c r="C245" s="6" t="s">
        <v>289</v>
      </c>
      <c r="D245" s="6" t="s">
        <v>96</v>
      </c>
      <c r="E245" s="6"/>
      <c r="F245" s="90">
        <f>F246</f>
        <v>1553.60475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31.5" outlineLevel="6">
      <c r="A246" s="52" t="s">
        <v>97</v>
      </c>
      <c r="B246" s="53" t="s">
        <v>216</v>
      </c>
      <c r="C246" s="53" t="s">
        <v>289</v>
      </c>
      <c r="D246" s="53" t="s">
        <v>98</v>
      </c>
      <c r="E246" s="53"/>
      <c r="F246" s="91">
        <v>1553.60475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75" t="s">
        <v>232</v>
      </c>
      <c r="B247" s="9" t="s">
        <v>233</v>
      </c>
      <c r="C247" s="9" t="s">
        <v>247</v>
      </c>
      <c r="D247" s="9" t="s">
        <v>5</v>
      </c>
      <c r="E247" s="53"/>
      <c r="F247" s="87">
        <f>F252+F248</f>
        <v>3690.3468900000003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22" t="s">
        <v>134</v>
      </c>
      <c r="B248" s="9" t="s">
        <v>233</v>
      </c>
      <c r="C248" s="9" t="s">
        <v>248</v>
      </c>
      <c r="D248" s="9" t="s">
        <v>5</v>
      </c>
      <c r="E248" s="9"/>
      <c r="F248" s="87">
        <f>F249</f>
        <v>40.65392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1.5" outlineLevel="6">
      <c r="A249" s="22" t="s">
        <v>136</v>
      </c>
      <c r="B249" s="9" t="s">
        <v>233</v>
      </c>
      <c r="C249" s="9" t="s">
        <v>249</v>
      </c>
      <c r="D249" s="9" t="s">
        <v>5</v>
      </c>
      <c r="E249" s="9"/>
      <c r="F249" s="87">
        <f>F250</f>
        <v>40.65392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5" t="s">
        <v>139</v>
      </c>
      <c r="B250" s="19" t="s">
        <v>233</v>
      </c>
      <c r="C250" s="19" t="s">
        <v>303</v>
      </c>
      <c r="D250" s="19" t="s">
        <v>5</v>
      </c>
      <c r="E250" s="81"/>
      <c r="F250" s="89">
        <f>F251</f>
        <v>40.65392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" t="s">
        <v>97</v>
      </c>
      <c r="B251" s="6" t="s">
        <v>233</v>
      </c>
      <c r="C251" s="6" t="s">
        <v>303</v>
      </c>
      <c r="D251" s="6" t="s">
        <v>98</v>
      </c>
      <c r="E251" s="79"/>
      <c r="F251" s="90">
        <v>40.65392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8.75" outlineLevel="6">
      <c r="A252" s="14" t="s">
        <v>156</v>
      </c>
      <c r="B252" s="9" t="s">
        <v>233</v>
      </c>
      <c r="C252" s="9" t="s">
        <v>247</v>
      </c>
      <c r="D252" s="9" t="s">
        <v>5</v>
      </c>
      <c r="E252" s="53"/>
      <c r="F252" s="87">
        <f>F253</f>
        <v>3649.69297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7" customFormat="1" ht="47.25" outlineLevel="6">
      <c r="A253" s="55" t="s">
        <v>391</v>
      </c>
      <c r="B253" s="19" t="s">
        <v>233</v>
      </c>
      <c r="C253" s="19" t="s">
        <v>290</v>
      </c>
      <c r="D253" s="19" t="s">
        <v>5</v>
      </c>
      <c r="E253" s="19"/>
      <c r="F253" s="89">
        <f>F258+F254</f>
        <v>3649.69297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7" customFormat="1" ht="47.25" outlineLevel="6">
      <c r="A254" s="5" t="s">
        <v>213</v>
      </c>
      <c r="B254" s="6" t="s">
        <v>233</v>
      </c>
      <c r="C254" s="6" t="s">
        <v>291</v>
      </c>
      <c r="D254" s="6" t="s">
        <v>5</v>
      </c>
      <c r="E254" s="6"/>
      <c r="F254" s="90">
        <f>F255</f>
        <v>2377.82053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18.75" outlineLevel="6">
      <c r="A255" s="52" t="s">
        <v>95</v>
      </c>
      <c r="B255" s="53" t="s">
        <v>233</v>
      </c>
      <c r="C255" s="53" t="s">
        <v>291</v>
      </c>
      <c r="D255" s="53" t="s">
        <v>96</v>
      </c>
      <c r="E255" s="53"/>
      <c r="F255" s="91">
        <f>F257+F256</f>
        <v>2377.82053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31.5" outlineLevel="6">
      <c r="A256" s="52" t="s">
        <v>408</v>
      </c>
      <c r="B256" s="53" t="s">
        <v>233</v>
      </c>
      <c r="C256" s="53" t="s">
        <v>291</v>
      </c>
      <c r="D256" s="53" t="s">
        <v>409</v>
      </c>
      <c r="E256" s="53"/>
      <c r="F256" s="91">
        <f>559.4657+5</f>
        <v>564.4657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31.5" outlineLevel="6">
      <c r="A257" s="52" t="s">
        <v>97</v>
      </c>
      <c r="B257" s="53" t="s">
        <v>233</v>
      </c>
      <c r="C257" s="53" t="s">
        <v>291</v>
      </c>
      <c r="D257" s="53" t="s">
        <v>98</v>
      </c>
      <c r="E257" s="53"/>
      <c r="F257" s="91">
        <f>1818.35483-5</f>
        <v>1813.35483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32.25" customHeight="1" outlineLevel="6">
      <c r="A258" s="5" t="s">
        <v>234</v>
      </c>
      <c r="B258" s="6" t="s">
        <v>233</v>
      </c>
      <c r="C258" s="6" t="s">
        <v>292</v>
      </c>
      <c r="D258" s="6" t="s">
        <v>5</v>
      </c>
      <c r="E258" s="6"/>
      <c r="F258" s="90">
        <f>F259</f>
        <v>1271.87244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18.75" outlineLevel="6">
      <c r="A259" s="52" t="s">
        <v>95</v>
      </c>
      <c r="B259" s="53" t="s">
        <v>233</v>
      </c>
      <c r="C259" s="53" t="s">
        <v>292</v>
      </c>
      <c r="D259" s="53" t="s">
        <v>96</v>
      </c>
      <c r="E259" s="53"/>
      <c r="F259" s="91">
        <f>F260</f>
        <v>1271.87244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31.5" outlineLevel="6">
      <c r="A260" s="52" t="s">
        <v>97</v>
      </c>
      <c r="B260" s="53" t="s">
        <v>233</v>
      </c>
      <c r="C260" s="53" t="s">
        <v>292</v>
      </c>
      <c r="D260" s="53" t="s">
        <v>98</v>
      </c>
      <c r="E260" s="53"/>
      <c r="F260" s="91">
        <v>1271.87244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7.25" customHeight="1" outlineLevel="3">
      <c r="A261" s="8" t="s">
        <v>36</v>
      </c>
      <c r="B261" s="9" t="s">
        <v>12</v>
      </c>
      <c r="C261" s="9" t="s">
        <v>247</v>
      </c>
      <c r="D261" s="9" t="s">
        <v>5</v>
      </c>
      <c r="E261" s="9"/>
      <c r="F261" s="87">
        <f>F273+F262</f>
        <v>45.35</v>
      </c>
      <c r="G261" s="10" t="e">
        <f>#REF!+G273</f>
        <v>#REF!</v>
      </c>
      <c r="H261" s="10" t="e">
        <f>#REF!+H273</f>
        <v>#REF!</v>
      </c>
      <c r="I261" s="10" t="e">
        <f>#REF!+I273</f>
        <v>#REF!</v>
      </c>
      <c r="J261" s="10" t="e">
        <f>#REF!+J273</f>
        <v>#REF!</v>
      </c>
      <c r="K261" s="10" t="e">
        <f>#REF!+K273</f>
        <v>#REF!</v>
      </c>
      <c r="L261" s="10" t="e">
        <f>#REF!+L273</f>
        <v>#REF!</v>
      </c>
      <c r="M261" s="10" t="e">
        <f>#REF!+M273</f>
        <v>#REF!</v>
      </c>
      <c r="N261" s="10" t="e">
        <f>#REF!+N273</f>
        <v>#REF!</v>
      </c>
      <c r="O261" s="10" t="e">
        <f>#REF!+O273</f>
        <v>#REF!</v>
      </c>
      <c r="P261" s="10" t="e">
        <f>#REF!+P273</f>
        <v>#REF!</v>
      </c>
      <c r="Q261" s="10" t="e">
        <f>#REF!+Q273</f>
        <v>#REF!</v>
      </c>
      <c r="R261" s="10" t="e">
        <f>#REF!+R273</f>
        <v>#REF!</v>
      </c>
      <c r="S261" s="10" t="e">
        <f>#REF!+S273</f>
        <v>#REF!</v>
      </c>
      <c r="T261" s="10" t="e">
        <f>#REF!+T273</f>
        <v>#REF!</v>
      </c>
      <c r="U261" s="10" t="e">
        <f>#REF!+U273</f>
        <v>#REF!</v>
      </c>
      <c r="V261" s="10" t="e">
        <f>#REF!+V273</f>
        <v>#REF!</v>
      </c>
    </row>
    <row r="262" spans="1:22" s="27" customFormat="1" ht="17.25" customHeight="1" outlineLevel="3">
      <c r="A262" s="22" t="s">
        <v>134</v>
      </c>
      <c r="B262" s="9" t="s">
        <v>12</v>
      </c>
      <c r="C262" s="9" t="s">
        <v>248</v>
      </c>
      <c r="D262" s="9" t="s">
        <v>5</v>
      </c>
      <c r="E262" s="9"/>
      <c r="F262" s="10">
        <f>F263</f>
        <v>45.35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22" t="s">
        <v>136</v>
      </c>
      <c r="B263" s="9" t="s">
        <v>12</v>
      </c>
      <c r="C263" s="9" t="s">
        <v>249</v>
      </c>
      <c r="D263" s="9" t="s">
        <v>5</v>
      </c>
      <c r="E263" s="9"/>
      <c r="F263" s="10">
        <f>F264+F270</f>
        <v>45.35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50.25" customHeight="1" outlineLevel="3">
      <c r="A264" s="69" t="s">
        <v>192</v>
      </c>
      <c r="B264" s="19" t="s">
        <v>12</v>
      </c>
      <c r="C264" s="19" t="s">
        <v>293</v>
      </c>
      <c r="D264" s="19" t="s">
        <v>5</v>
      </c>
      <c r="E264" s="19"/>
      <c r="F264" s="20">
        <f>F265+F268</f>
        <v>0.35000000000000003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7" customFormat="1" ht="18" customHeight="1" outlineLevel="3">
      <c r="A265" s="5" t="s">
        <v>94</v>
      </c>
      <c r="B265" s="6" t="s">
        <v>12</v>
      </c>
      <c r="C265" s="6" t="s">
        <v>293</v>
      </c>
      <c r="D265" s="6" t="s">
        <v>93</v>
      </c>
      <c r="E265" s="6"/>
      <c r="F265" s="7">
        <f>F266+F267</f>
        <v>0.30000000000000004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7" customFormat="1" ht="17.25" customHeight="1" outlineLevel="3">
      <c r="A266" s="52" t="s">
        <v>240</v>
      </c>
      <c r="B266" s="53" t="s">
        <v>12</v>
      </c>
      <c r="C266" s="53" t="s">
        <v>293</v>
      </c>
      <c r="D266" s="53" t="s">
        <v>91</v>
      </c>
      <c r="E266" s="53"/>
      <c r="F266" s="54">
        <v>0.23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27" customFormat="1" ht="50.25" customHeight="1" outlineLevel="3">
      <c r="A267" s="52" t="s">
        <v>241</v>
      </c>
      <c r="B267" s="53" t="s">
        <v>12</v>
      </c>
      <c r="C267" s="53" t="s">
        <v>293</v>
      </c>
      <c r="D267" s="53" t="s">
        <v>242</v>
      </c>
      <c r="E267" s="53"/>
      <c r="F267" s="54">
        <v>0.07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7" customFormat="1" ht="17.25" customHeight="1" outlineLevel="3">
      <c r="A268" s="5" t="s">
        <v>95</v>
      </c>
      <c r="B268" s="6" t="s">
        <v>12</v>
      </c>
      <c r="C268" s="6" t="s">
        <v>293</v>
      </c>
      <c r="D268" s="6" t="s">
        <v>96</v>
      </c>
      <c r="E268" s="6"/>
      <c r="F268" s="7">
        <f>F269</f>
        <v>0.05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27" customFormat="1" ht="17.25" customHeight="1" outlineLevel="3">
      <c r="A269" s="52" t="s">
        <v>97</v>
      </c>
      <c r="B269" s="53" t="s">
        <v>12</v>
      </c>
      <c r="C269" s="53" t="s">
        <v>293</v>
      </c>
      <c r="D269" s="53" t="s">
        <v>98</v>
      </c>
      <c r="E269" s="53"/>
      <c r="F269" s="54">
        <v>0.05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27" customFormat="1" ht="17.25" customHeight="1" outlineLevel="3">
      <c r="A270" s="55" t="s">
        <v>215</v>
      </c>
      <c r="B270" s="19" t="s">
        <v>12</v>
      </c>
      <c r="C270" s="19" t="s">
        <v>294</v>
      </c>
      <c r="D270" s="19" t="s">
        <v>5</v>
      </c>
      <c r="E270" s="19"/>
      <c r="F270" s="20">
        <f>F271</f>
        <v>45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7" customFormat="1" ht="17.25" customHeight="1" outlineLevel="3">
      <c r="A271" s="5" t="s">
        <v>95</v>
      </c>
      <c r="B271" s="6" t="s">
        <v>12</v>
      </c>
      <c r="C271" s="6" t="s">
        <v>294</v>
      </c>
      <c r="D271" s="6" t="s">
        <v>96</v>
      </c>
      <c r="E271" s="6"/>
      <c r="F271" s="7">
        <f>F272</f>
        <v>45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7" customFormat="1" ht="17.25" customHeight="1" outlineLevel="3">
      <c r="A272" s="52" t="s">
        <v>97</v>
      </c>
      <c r="B272" s="53" t="s">
        <v>12</v>
      </c>
      <c r="C272" s="53" t="s">
        <v>294</v>
      </c>
      <c r="D272" s="53" t="s">
        <v>98</v>
      </c>
      <c r="E272" s="53"/>
      <c r="F272" s="54">
        <v>45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5.75" outlineLevel="4">
      <c r="A273" s="14" t="s">
        <v>156</v>
      </c>
      <c r="B273" s="12" t="s">
        <v>12</v>
      </c>
      <c r="C273" s="12" t="s">
        <v>247</v>
      </c>
      <c r="D273" s="12" t="s">
        <v>5</v>
      </c>
      <c r="E273" s="12"/>
      <c r="F273" s="93">
        <f>F274</f>
        <v>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 t="e">
        <f>#REF!</f>
        <v>#REF!</v>
      </c>
      <c r="N273" s="13" t="e">
        <f>#REF!</f>
        <v>#REF!</v>
      </c>
      <c r="O273" s="13" t="e">
        <f>#REF!</f>
        <v>#REF!</v>
      </c>
      <c r="P273" s="13" t="e">
        <f>#REF!</f>
        <v>#REF!</v>
      </c>
      <c r="Q273" s="13" t="e">
        <f>#REF!</f>
        <v>#REF!</v>
      </c>
      <c r="R273" s="13" t="e">
        <f>#REF!</f>
        <v>#REF!</v>
      </c>
      <c r="S273" s="13" t="e">
        <f>#REF!</f>
        <v>#REF!</v>
      </c>
      <c r="T273" s="13" t="e">
        <f>#REF!</f>
        <v>#REF!</v>
      </c>
      <c r="U273" s="13" t="e">
        <f>#REF!</f>
        <v>#REF!</v>
      </c>
      <c r="V273" s="13" t="e">
        <f>#REF!</f>
        <v>#REF!</v>
      </c>
    </row>
    <row r="274" spans="1:22" s="27" customFormat="1" ht="47.25" outlineLevel="5">
      <c r="A274" s="55" t="s">
        <v>391</v>
      </c>
      <c r="B274" s="19" t="s">
        <v>12</v>
      </c>
      <c r="C274" s="19" t="s">
        <v>290</v>
      </c>
      <c r="D274" s="19" t="s">
        <v>5</v>
      </c>
      <c r="E274" s="19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5">
      <c r="A275" s="5" t="s">
        <v>213</v>
      </c>
      <c r="B275" s="6" t="s">
        <v>12</v>
      </c>
      <c r="C275" s="6" t="s">
        <v>295</v>
      </c>
      <c r="D275" s="6" t="s">
        <v>5</v>
      </c>
      <c r="E275" s="6"/>
      <c r="F275" s="90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15.75" outlineLevel="5">
      <c r="A276" s="52" t="s">
        <v>95</v>
      </c>
      <c r="B276" s="53" t="s">
        <v>12</v>
      </c>
      <c r="C276" s="53" t="s">
        <v>295</v>
      </c>
      <c r="D276" s="53" t="s">
        <v>96</v>
      </c>
      <c r="E276" s="53"/>
      <c r="F276" s="91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31.5" outlineLevel="5">
      <c r="A277" s="52" t="s">
        <v>97</v>
      </c>
      <c r="B277" s="53" t="s">
        <v>12</v>
      </c>
      <c r="C277" s="53" t="s">
        <v>295</v>
      </c>
      <c r="D277" s="53" t="s">
        <v>98</v>
      </c>
      <c r="E277" s="53"/>
      <c r="F277" s="91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8.75" outlineLevel="6">
      <c r="A278" s="16" t="s">
        <v>53</v>
      </c>
      <c r="B278" s="17" t="s">
        <v>52</v>
      </c>
      <c r="C278" s="17" t="s">
        <v>247</v>
      </c>
      <c r="D278" s="17" t="s">
        <v>5</v>
      </c>
      <c r="E278" s="17"/>
      <c r="F278" s="18">
        <f>F279+F299+F355+F360+F374</f>
        <v>461080.78044000006</v>
      </c>
      <c r="G278" s="18" t="e">
        <f aca="true" t="shared" si="28" ref="G278:V278">G284+G299+G360+G374</f>
        <v>#REF!</v>
      </c>
      <c r="H278" s="18" t="e">
        <f t="shared" si="28"/>
        <v>#REF!</v>
      </c>
      <c r="I278" s="18" t="e">
        <f t="shared" si="28"/>
        <v>#REF!</v>
      </c>
      <c r="J278" s="18" t="e">
        <f t="shared" si="28"/>
        <v>#REF!</v>
      </c>
      <c r="K278" s="18" t="e">
        <f t="shared" si="28"/>
        <v>#REF!</v>
      </c>
      <c r="L278" s="18" t="e">
        <f t="shared" si="28"/>
        <v>#REF!</v>
      </c>
      <c r="M278" s="18" t="e">
        <f t="shared" si="28"/>
        <v>#REF!</v>
      </c>
      <c r="N278" s="18" t="e">
        <f t="shared" si="28"/>
        <v>#REF!</v>
      </c>
      <c r="O278" s="18" t="e">
        <f t="shared" si="28"/>
        <v>#REF!</v>
      </c>
      <c r="P278" s="18" t="e">
        <f t="shared" si="28"/>
        <v>#REF!</v>
      </c>
      <c r="Q278" s="18" t="e">
        <f t="shared" si="28"/>
        <v>#REF!</v>
      </c>
      <c r="R278" s="18" t="e">
        <f t="shared" si="28"/>
        <v>#REF!</v>
      </c>
      <c r="S278" s="18" t="e">
        <f t="shared" si="28"/>
        <v>#REF!</v>
      </c>
      <c r="T278" s="18" t="e">
        <f t="shared" si="28"/>
        <v>#REF!</v>
      </c>
      <c r="U278" s="18" t="e">
        <f t="shared" si="28"/>
        <v>#REF!</v>
      </c>
      <c r="V278" s="18" t="e">
        <f t="shared" si="28"/>
        <v>#REF!</v>
      </c>
    </row>
    <row r="279" spans="1:22" s="27" customFormat="1" ht="18.75" outlineLevel="6">
      <c r="A279" s="16" t="s">
        <v>43</v>
      </c>
      <c r="B279" s="17" t="s">
        <v>20</v>
      </c>
      <c r="C279" s="17" t="s">
        <v>247</v>
      </c>
      <c r="D279" s="17" t="s">
        <v>5</v>
      </c>
      <c r="E279" s="17"/>
      <c r="F279" s="86">
        <f>F284+F280</f>
        <v>95881.70416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7" customFormat="1" ht="31.5" outlineLevel="6">
      <c r="A280" s="22" t="s">
        <v>134</v>
      </c>
      <c r="B280" s="9" t="s">
        <v>20</v>
      </c>
      <c r="C280" s="9" t="s">
        <v>248</v>
      </c>
      <c r="D280" s="9" t="s">
        <v>5</v>
      </c>
      <c r="E280" s="9"/>
      <c r="F280" s="87">
        <f>F281</f>
        <v>683.17421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7" customFormat="1" ht="31.5" outlineLevel="6">
      <c r="A281" s="22" t="s">
        <v>136</v>
      </c>
      <c r="B281" s="9" t="s">
        <v>20</v>
      </c>
      <c r="C281" s="9" t="s">
        <v>249</v>
      </c>
      <c r="D281" s="9" t="s">
        <v>5</v>
      </c>
      <c r="E281" s="9"/>
      <c r="F281" s="87">
        <f>F282</f>
        <v>683.17421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7" customFormat="1" ht="18.75" outlineLevel="6">
      <c r="A282" s="55" t="s">
        <v>139</v>
      </c>
      <c r="B282" s="19" t="s">
        <v>20</v>
      </c>
      <c r="C282" s="19" t="s">
        <v>253</v>
      </c>
      <c r="D282" s="19" t="s">
        <v>5</v>
      </c>
      <c r="E282" s="19"/>
      <c r="F282" s="89">
        <f>F283</f>
        <v>683.17421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7" customFormat="1" ht="18.75" outlineLevel="6">
      <c r="A283" s="5" t="s">
        <v>109</v>
      </c>
      <c r="B283" s="6" t="s">
        <v>20</v>
      </c>
      <c r="C283" s="6" t="s">
        <v>253</v>
      </c>
      <c r="D283" s="6" t="s">
        <v>84</v>
      </c>
      <c r="E283" s="6"/>
      <c r="F283" s="90">
        <v>683.17421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7" customFormat="1" ht="31.5" outlineLevel="6">
      <c r="A284" s="75" t="s">
        <v>392</v>
      </c>
      <c r="B284" s="9" t="s">
        <v>20</v>
      </c>
      <c r="C284" s="9" t="s">
        <v>296</v>
      </c>
      <c r="D284" s="9" t="s">
        <v>5</v>
      </c>
      <c r="E284" s="9"/>
      <c r="F284" s="87">
        <f>F285+F295</f>
        <v>95198.52995</v>
      </c>
      <c r="G284" s="10">
        <f aca="true" t="shared" si="29" ref="G284:V284">G285</f>
        <v>0</v>
      </c>
      <c r="H284" s="10">
        <f t="shared" si="29"/>
        <v>0</v>
      </c>
      <c r="I284" s="10">
        <f t="shared" si="29"/>
        <v>0</v>
      </c>
      <c r="J284" s="10">
        <f t="shared" si="29"/>
        <v>0</v>
      </c>
      <c r="K284" s="10">
        <f t="shared" si="29"/>
        <v>0</v>
      </c>
      <c r="L284" s="10">
        <f t="shared" si="29"/>
        <v>0</v>
      </c>
      <c r="M284" s="10">
        <f t="shared" si="29"/>
        <v>0</v>
      </c>
      <c r="N284" s="10">
        <f t="shared" si="29"/>
        <v>0</v>
      </c>
      <c r="O284" s="10">
        <f t="shared" si="29"/>
        <v>0</v>
      </c>
      <c r="P284" s="10">
        <f t="shared" si="29"/>
        <v>0</v>
      </c>
      <c r="Q284" s="10">
        <f t="shared" si="29"/>
        <v>0</v>
      </c>
      <c r="R284" s="10">
        <f t="shared" si="29"/>
        <v>0</v>
      </c>
      <c r="S284" s="10">
        <f t="shared" si="29"/>
        <v>0</v>
      </c>
      <c r="T284" s="10">
        <f t="shared" si="29"/>
        <v>0</v>
      </c>
      <c r="U284" s="10">
        <f t="shared" si="29"/>
        <v>0</v>
      </c>
      <c r="V284" s="10">
        <f t="shared" si="29"/>
        <v>0</v>
      </c>
    </row>
    <row r="285" spans="1:22" s="27" customFormat="1" ht="19.5" customHeight="1" outlineLevel="6">
      <c r="A285" s="75" t="s">
        <v>157</v>
      </c>
      <c r="B285" s="12" t="s">
        <v>20</v>
      </c>
      <c r="C285" s="12" t="s">
        <v>297</v>
      </c>
      <c r="D285" s="12" t="s">
        <v>5</v>
      </c>
      <c r="E285" s="12"/>
      <c r="F285" s="93">
        <f>F286+F289+F292</f>
        <v>95102.07794999999</v>
      </c>
      <c r="G285" s="13">
        <f aca="true" t="shared" si="30" ref="G285:V285">G286</f>
        <v>0</v>
      </c>
      <c r="H285" s="13">
        <f t="shared" si="30"/>
        <v>0</v>
      </c>
      <c r="I285" s="13">
        <f t="shared" si="30"/>
        <v>0</v>
      </c>
      <c r="J285" s="13">
        <f t="shared" si="30"/>
        <v>0</v>
      </c>
      <c r="K285" s="13">
        <f t="shared" si="30"/>
        <v>0</v>
      </c>
      <c r="L285" s="13">
        <f t="shared" si="30"/>
        <v>0</v>
      </c>
      <c r="M285" s="13">
        <f t="shared" si="30"/>
        <v>0</v>
      </c>
      <c r="N285" s="13">
        <f t="shared" si="30"/>
        <v>0</v>
      </c>
      <c r="O285" s="13">
        <f t="shared" si="30"/>
        <v>0</v>
      </c>
      <c r="P285" s="13">
        <f t="shared" si="30"/>
        <v>0</v>
      </c>
      <c r="Q285" s="13">
        <f t="shared" si="30"/>
        <v>0</v>
      </c>
      <c r="R285" s="13">
        <f t="shared" si="30"/>
        <v>0</v>
      </c>
      <c r="S285" s="13">
        <f t="shared" si="30"/>
        <v>0</v>
      </c>
      <c r="T285" s="13">
        <f t="shared" si="30"/>
        <v>0</v>
      </c>
      <c r="U285" s="13">
        <f t="shared" si="30"/>
        <v>0</v>
      </c>
      <c r="V285" s="13">
        <f t="shared" si="30"/>
        <v>0</v>
      </c>
    </row>
    <row r="286" spans="1:22" s="27" customFormat="1" ht="31.5" outlineLevel="6">
      <c r="A286" s="55" t="s">
        <v>158</v>
      </c>
      <c r="B286" s="19" t="s">
        <v>20</v>
      </c>
      <c r="C286" s="19" t="s">
        <v>298</v>
      </c>
      <c r="D286" s="19" t="s">
        <v>5</v>
      </c>
      <c r="E286" s="19"/>
      <c r="F286" s="89">
        <f>F287</f>
        <v>34276.54435</v>
      </c>
      <c r="G286" s="7">
        <f aca="true" t="shared" si="31" ref="G286:V286">G288</f>
        <v>0</v>
      </c>
      <c r="H286" s="7">
        <f t="shared" si="31"/>
        <v>0</v>
      </c>
      <c r="I286" s="7">
        <f t="shared" si="31"/>
        <v>0</v>
      </c>
      <c r="J286" s="7">
        <f t="shared" si="31"/>
        <v>0</v>
      </c>
      <c r="K286" s="7">
        <f t="shared" si="31"/>
        <v>0</v>
      </c>
      <c r="L286" s="7">
        <f t="shared" si="31"/>
        <v>0</v>
      </c>
      <c r="M286" s="7">
        <f t="shared" si="31"/>
        <v>0</v>
      </c>
      <c r="N286" s="7">
        <f t="shared" si="31"/>
        <v>0</v>
      </c>
      <c r="O286" s="7">
        <f t="shared" si="31"/>
        <v>0</v>
      </c>
      <c r="P286" s="7">
        <f t="shared" si="31"/>
        <v>0</v>
      </c>
      <c r="Q286" s="7">
        <f t="shared" si="31"/>
        <v>0</v>
      </c>
      <c r="R286" s="7">
        <f t="shared" si="31"/>
        <v>0</v>
      </c>
      <c r="S286" s="7">
        <f t="shared" si="31"/>
        <v>0</v>
      </c>
      <c r="T286" s="7">
        <f t="shared" si="31"/>
        <v>0</v>
      </c>
      <c r="U286" s="7">
        <f t="shared" si="31"/>
        <v>0</v>
      </c>
      <c r="V286" s="7">
        <f t="shared" si="31"/>
        <v>0</v>
      </c>
    </row>
    <row r="287" spans="1:22" s="27" customFormat="1" ht="15.75" outlineLevel="6">
      <c r="A287" s="5" t="s">
        <v>119</v>
      </c>
      <c r="B287" s="6" t="s">
        <v>20</v>
      </c>
      <c r="C287" s="6" t="s">
        <v>298</v>
      </c>
      <c r="D287" s="6" t="s">
        <v>120</v>
      </c>
      <c r="E287" s="6"/>
      <c r="F287" s="90">
        <f>F288</f>
        <v>34276.54435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47.25" outlineLevel="6">
      <c r="A288" s="61" t="s">
        <v>202</v>
      </c>
      <c r="B288" s="53" t="s">
        <v>20</v>
      </c>
      <c r="C288" s="53" t="s">
        <v>298</v>
      </c>
      <c r="D288" s="53" t="s">
        <v>84</v>
      </c>
      <c r="E288" s="53"/>
      <c r="F288" s="91">
        <v>34276.54435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63" outlineLevel="6">
      <c r="A289" s="69" t="s">
        <v>160</v>
      </c>
      <c r="B289" s="19" t="s">
        <v>20</v>
      </c>
      <c r="C289" s="19" t="s">
        <v>299</v>
      </c>
      <c r="D289" s="19" t="s">
        <v>5</v>
      </c>
      <c r="E289" s="19"/>
      <c r="F289" s="89">
        <f>F290</f>
        <v>59442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5" t="s">
        <v>119</v>
      </c>
      <c r="B290" s="6" t="s">
        <v>20</v>
      </c>
      <c r="C290" s="6" t="s">
        <v>299</v>
      </c>
      <c r="D290" s="6" t="s">
        <v>120</v>
      </c>
      <c r="E290" s="6"/>
      <c r="F290" s="90">
        <f>F291</f>
        <v>59442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47.25" outlineLevel="6">
      <c r="A291" s="61" t="s">
        <v>202</v>
      </c>
      <c r="B291" s="53" t="s">
        <v>20</v>
      </c>
      <c r="C291" s="53" t="s">
        <v>299</v>
      </c>
      <c r="D291" s="53" t="s">
        <v>84</v>
      </c>
      <c r="E291" s="53"/>
      <c r="F291" s="91">
        <v>59442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31.5" outlineLevel="6">
      <c r="A292" s="76" t="s">
        <v>162</v>
      </c>
      <c r="B292" s="19" t="s">
        <v>20</v>
      </c>
      <c r="C292" s="19" t="s">
        <v>300</v>
      </c>
      <c r="D292" s="19" t="s">
        <v>5</v>
      </c>
      <c r="E292" s="19"/>
      <c r="F292" s="89">
        <f>F293</f>
        <v>1383.5336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5" t="s">
        <v>119</v>
      </c>
      <c r="B293" s="6" t="s">
        <v>20</v>
      </c>
      <c r="C293" s="6" t="s">
        <v>300</v>
      </c>
      <c r="D293" s="6" t="s">
        <v>120</v>
      </c>
      <c r="E293" s="6"/>
      <c r="F293" s="90">
        <f>F294</f>
        <v>1383.5336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64" t="s">
        <v>85</v>
      </c>
      <c r="B294" s="53" t="s">
        <v>20</v>
      </c>
      <c r="C294" s="53" t="s">
        <v>300</v>
      </c>
      <c r="D294" s="53" t="s">
        <v>86</v>
      </c>
      <c r="E294" s="53"/>
      <c r="F294" s="91">
        <v>1383.5336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31.5" outlineLevel="6">
      <c r="A295" s="77" t="s">
        <v>224</v>
      </c>
      <c r="B295" s="9" t="s">
        <v>20</v>
      </c>
      <c r="C295" s="9" t="s">
        <v>301</v>
      </c>
      <c r="D295" s="9" t="s">
        <v>5</v>
      </c>
      <c r="E295" s="9"/>
      <c r="F295" s="87">
        <f>F296</f>
        <v>96.452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31.5" outlineLevel="6">
      <c r="A296" s="76" t="s">
        <v>159</v>
      </c>
      <c r="B296" s="19" t="s">
        <v>20</v>
      </c>
      <c r="C296" s="19" t="s">
        <v>302</v>
      </c>
      <c r="D296" s="19" t="s">
        <v>5</v>
      </c>
      <c r="E296" s="19"/>
      <c r="F296" s="89">
        <f>F297</f>
        <v>96.452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119</v>
      </c>
      <c r="B297" s="6" t="s">
        <v>20</v>
      </c>
      <c r="C297" s="6" t="s">
        <v>302</v>
      </c>
      <c r="D297" s="6" t="s">
        <v>120</v>
      </c>
      <c r="E297" s="6"/>
      <c r="F297" s="90">
        <f>F298</f>
        <v>96.452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85</v>
      </c>
      <c r="B298" s="53" t="s">
        <v>20</v>
      </c>
      <c r="C298" s="53" t="s">
        <v>302</v>
      </c>
      <c r="D298" s="53" t="s">
        <v>86</v>
      </c>
      <c r="E298" s="53"/>
      <c r="F298" s="91">
        <v>96.452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78" t="s">
        <v>42</v>
      </c>
      <c r="B299" s="33" t="s">
        <v>21</v>
      </c>
      <c r="C299" s="33" t="s">
        <v>247</v>
      </c>
      <c r="D299" s="33" t="s">
        <v>5</v>
      </c>
      <c r="E299" s="33"/>
      <c r="F299" s="96">
        <f>F304+F344+F300</f>
        <v>345332.8066100001</v>
      </c>
      <c r="G299" s="10" t="e">
        <f>G305+#REF!+G344+#REF!+#REF!+#REF!+#REF!</f>
        <v>#REF!</v>
      </c>
      <c r="H299" s="10" t="e">
        <f>H305+#REF!+H344+#REF!+#REF!+#REF!+#REF!</f>
        <v>#REF!</v>
      </c>
      <c r="I299" s="10" t="e">
        <f>I305+#REF!+I344+#REF!+#REF!+#REF!+#REF!</f>
        <v>#REF!</v>
      </c>
      <c r="J299" s="10" t="e">
        <f>J305+#REF!+J344+#REF!+#REF!+#REF!+#REF!</f>
        <v>#REF!</v>
      </c>
      <c r="K299" s="10" t="e">
        <f>K305+#REF!+K344+#REF!+#REF!+#REF!+#REF!</f>
        <v>#REF!</v>
      </c>
      <c r="L299" s="10" t="e">
        <f>L305+#REF!+L344+#REF!+#REF!+#REF!+#REF!</f>
        <v>#REF!</v>
      </c>
      <c r="M299" s="10" t="e">
        <f>M305+#REF!+M344+#REF!+#REF!+#REF!+#REF!</f>
        <v>#REF!</v>
      </c>
      <c r="N299" s="10" t="e">
        <f>N305+#REF!+N344+#REF!+#REF!+#REF!+#REF!</f>
        <v>#REF!</v>
      </c>
      <c r="O299" s="10" t="e">
        <f>O305+#REF!+O344+#REF!+#REF!+#REF!+#REF!</f>
        <v>#REF!</v>
      </c>
      <c r="P299" s="10" t="e">
        <f>P305+#REF!+P344+#REF!+#REF!+#REF!+#REF!</f>
        <v>#REF!</v>
      </c>
      <c r="Q299" s="10" t="e">
        <f>Q305+#REF!+Q344+#REF!+#REF!+#REF!+#REF!</f>
        <v>#REF!</v>
      </c>
      <c r="R299" s="10" t="e">
        <f>R305+#REF!+R344+#REF!+#REF!+#REF!+#REF!</f>
        <v>#REF!</v>
      </c>
      <c r="S299" s="10" t="e">
        <f>S305+#REF!+S344+#REF!+#REF!+#REF!+#REF!</f>
        <v>#REF!</v>
      </c>
      <c r="T299" s="10" t="e">
        <f>T305+#REF!+T344+#REF!+#REF!+#REF!+#REF!</f>
        <v>#REF!</v>
      </c>
      <c r="U299" s="10" t="e">
        <f>U305+#REF!+U344+#REF!+#REF!+#REF!+#REF!</f>
        <v>#REF!</v>
      </c>
      <c r="V299" s="10" t="e">
        <f>V305+#REF!+V344+#REF!+#REF!+#REF!+#REF!</f>
        <v>#REF!</v>
      </c>
    </row>
    <row r="300" spans="1:22" s="27" customFormat="1" ht="31.5" outlineLevel="6">
      <c r="A300" s="22" t="s">
        <v>134</v>
      </c>
      <c r="B300" s="9" t="s">
        <v>21</v>
      </c>
      <c r="C300" s="9" t="s">
        <v>248</v>
      </c>
      <c r="D300" s="9" t="s">
        <v>5</v>
      </c>
      <c r="E300" s="9"/>
      <c r="F300" s="87">
        <f>F301</f>
        <v>2101.10925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7" customFormat="1" ht="31.5" outlineLevel="6">
      <c r="A301" s="22" t="s">
        <v>136</v>
      </c>
      <c r="B301" s="9" t="s">
        <v>21</v>
      </c>
      <c r="C301" s="9" t="s">
        <v>249</v>
      </c>
      <c r="D301" s="9" t="s">
        <v>5</v>
      </c>
      <c r="E301" s="9"/>
      <c r="F301" s="87">
        <f>F302</f>
        <v>2101.10925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7" customFormat="1" ht="15.75" outlineLevel="6">
      <c r="A302" s="55" t="s">
        <v>139</v>
      </c>
      <c r="B302" s="19" t="s">
        <v>21</v>
      </c>
      <c r="C302" s="19" t="s">
        <v>303</v>
      </c>
      <c r="D302" s="19" t="s">
        <v>5</v>
      </c>
      <c r="E302" s="19"/>
      <c r="F302" s="89">
        <f>F303</f>
        <v>2101.10925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7" customFormat="1" ht="15.75" outlineLevel="6">
      <c r="A303" s="5" t="s">
        <v>109</v>
      </c>
      <c r="B303" s="6" t="s">
        <v>21</v>
      </c>
      <c r="C303" s="6" t="s">
        <v>303</v>
      </c>
      <c r="D303" s="6" t="s">
        <v>84</v>
      </c>
      <c r="E303" s="6"/>
      <c r="F303" s="90">
        <v>2101.10925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7" customFormat="1" ht="31.5" outlineLevel="6">
      <c r="A304" s="75" t="s">
        <v>392</v>
      </c>
      <c r="B304" s="9" t="s">
        <v>21</v>
      </c>
      <c r="C304" s="9" t="s">
        <v>296</v>
      </c>
      <c r="D304" s="9" t="s">
        <v>5</v>
      </c>
      <c r="E304" s="9"/>
      <c r="F304" s="87">
        <f>F305+F331+F337</f>
        <v>329754.4443600001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7" customFormat="1" ht="15.75" outlineLevel="6">
      <c r="A305" s="23" t="s">
        <v>161</v>
      </c>
      <c r="B305" s="12" t="s">
        <v>21</v>
      </c>
      <c r="C305" s="12" t="s">
        <v>304</v>
      </c>
      <c r="D305" s="12" t="s">
        <v>5</v>
      </c>
      <c r="E305" s="12"/>
      <c r="F305" s="97">
        <f>F306+F318+F323+F312+F326+F315+F309</f>
        <v>309267.73723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 t="e">
        <f>#REF!</f>
        <v>#REF!</v>
      </c>
      <c r="N305" s="13" t="e">
        <f>#REF!</f>
        <v>#REF!</v>
      </c>
      <c r="O305" s="13" t="e">
        <f>#REF!</f>
        <v>#REF!</v>
      </c>
      <c r="P305" s="13" t="e">
        <f>#REF!</f>
        <v>#REF!</v>
      </c>
      <c r="Q305" s="13" t="e">
        <f>#REF!</f>
        <v>#REF!</v>
      </c>
      <c r="R305" s="13" t="e">
        <f>#REF!</f>
        <v>#REF!</v>
      </c>
      <c r="S305" s="13" t="e">
        <f>#REF!</f>
        <v>#REF!</v>
      </c>
      <c r="T305" s="13" t="e">
        <f>#REF!</f>
        <v>#REF!</v>
      </c>
      <c r="U305" s="13" t="e">
        <f>#REF!</f>
        <v>#REF!</v>
      </c>
      <c r="V305" s="13" t="e">
        <f>#REF!</f>
        <v>#REF!</v>
      </c>
    </row>
    <row r="306" spans="1:22" s="27" customFormat="1" ht="31.5" outlineLevel="6">
      <c r="A306" s="55" t="s">
        <v>158</v>
      </c>
      <c r="B306" s="19" t="s">
        <v>21</v>
      </c>
      <c r="C306" s="19" t="s">
        <v>305</v>
      </c>
      <c r="D306" s="19" t="s">
        <v>5</v>
      </c>
      <c r="E306" s="19"/>
      <c r="F306" s="98">
        <f>F307</f>
        <v>60671.52473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119</v>
      </c>
      <c r="B307" s="6" t="s">
        <v>21</v>
      </c>
      <c r="C307" s="6" t="s">
        <v>305</v>
      </c>
      <c r="D307" s="6" t="s">
        <v>120</v>
      </c>
      <c r="E307" s="6"/>
      <c r="F307" s="99">
        <f>F308</f>
        <v>60671.52473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47.25" outlineLevel="6">
      <c r="A308" s="61" t="s">
        <v>202</v>
      </c>
      <c r="B308" s="53" t="s">
        <v>21</v>
      </c>
      <c r="C308" s="53" t="s">
        <v>305</v>
      </c>
      <c r="D308" s="53" t="s">
        <v>84</v>
      </c>
      <c r="E308" s="53"/>
      <c r="F308" s="100">
        <v>60671.52473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55" t="s">
        <v>410</v>
      </c>
      <c r="B309" s="19" t="s">
        <v>21</v>
      </c>
      <c r="C309" s="19" t="s">
        <v>411</v>
      </c>
      <c r="D309" s="19" t="s">
        <v>5</v>
      </c>
      <c r="E309" s="19"/>
      <c r="F309" s="98">
        <f>F310</f>
        <v>60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15.75" outlineLevel="6">
      <c r="A310" s="5" t="s">
        <v>119</v>
      </c>
      <c r="B310" s="6" t="s">
        <v>21</v>
      </c>
      <c r="C310" s="6" t="s">
        <v>411</v>
      </c>
      <c r="D310" s="6" t="s">
        <v>86</v>
      </c>
      <c r="E310" s="6"/>
      <c r="F310" s="99">
        <f>F311</f>
        <v>60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64" t="s">
        <v>85</v>
      </c>
      <c r="B311" s="53" t="s">
        <v>21</v>
      </c>
      <c r="C311" s="53" t="s">
        <v>411</v>
      </c>
      <c r="D311" s="53" t="s">
        <v>86</v>
      </c>
      <c r="E311" s="53"/>
      <c r="F311" s="100">
        <v>60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31.5" outlineLevel="6">
      <c r="A312" s="76" t="s">
        <v>199</v>
      </c>
      <c r="B312" s="19" t="s">
        <v>21</v>
      </c>
      <c r="C312" s="19" t="s">
        <v>353</v>
      </c>
      <c r="D312" s="19" t="s">
        <v>5</v>
      </c>
      <c r="E312" s="19"/>
      <c r="F312" s="98">
        <f>F313</f>
        <v>4556.2125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5" t="s">
        <v>119</v>
      </c>
      <c r="B313" s="6" t="s">
        <v>21</v>
      </c>
      <c r="C313" s="6" t="s">
        <v>353</v>
      </c>
      <c r="D313" s="6" t="s">
        <v>120</v>
      </c>
      <c r="E313" s="6"/>
      <c r="F313" s="99">
        <f>F314</f>
        <v>4556.2125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85</v>
      </c>
      <c r="B314" s="53" t="s">
        <v>21</v>
      </c>
      <c r="C314" s="53" t="s">
        <v>353</v>
      </c>
      <c r="D314" s="53" t="s">
        <v>86</v>
      </c>
      <c r="E314" s="53"/>
      <c r="F314" s="100">
        <v>4556.2125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76" t="s">
        <v>382</v>
      </c>
      <c r="B315" s="19" t="s">
        <v>21</v>
      </c>
      <c r="C315" s="19" t="s">
        <v>383</v>
      </c>
      <c r="D315" s="19" t="s">
        <v>5</v>
      </c>
      <c r="E315" s="19"/>
      <c r="F315" s="98">
        <f>F316</f>
        <v>1000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5" t="s">
        <v>119</v>
      </c>
      <c r="B316" s="6" t="s">
        <v>21</v>
      </c>
      <c r="C316" s="6" t="s">
        <v>383</v>
      </c>
      <c r="D316" s="6" t="s">
        <v>120</v>
      </c>
      <c r="E316" s="6"/>
      <c r="F316" s="99">
        <f>F317</f>
        <v>1000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64" t="s">
        <v>85</v>
      </c>
      <c r="B317" s="53" t="s">
        <v>21</v>
      </c>
      <c r="C317" s="53" t="s">
        <v>383</v>
      </c>
      <c r="D317" s="53" t="s">
        <v>86</v>
      </c>
      <c r="E317" s="53"/>
      <c r="F317" s="100">
        <v>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62" t="s">
        <v>163</v>
      </c>
      <c r="B318" s="19" t="s">
        <v>21</v>
      </c>
      <c r="C318" s="19" t="s">
        <v>306</v>
      </c>
      <c r="D318" s="19" t="s">
        <v>5</v>
      </c>
      <c r="E318" s="19"/>
      <c r="F318" s="98">
        <f>F319+F321</f>
        <v>5835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95</v>
      </c>
      <c r="B319" s="6" t="s">
        <v>21</v>
      </c>
      <c r="C319" s="6" t="s">
        <v>306</v>
      </c>
      <c r="D319" s="6" t="s">
        <v>96</v>
      </c>
      <c r="E319" s="6"/>
      <c r="F319" s="99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31.5" outlineLevel="6">
      <c r="A320" s="52" t="s">
        <v>97</v>
      </c>
      <c r="B320" s="53" t="s">
        <v>21</v>
      </c>
      <c r="C320" s="53" t="s">
        <v>306</v>
      </c>
      <c r="D320" s="53" t="s">
        <v>98</v>
      </c>
      <c r="E320" s="53"/>
      <c r="F320" s="10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5" t="s">
        <v>119</v>
      </c>
      <c r="B321" s="6" t="s">
        <v>21</v>
      </c>
      <c r="C321" s="6" t="s">
        <v>306</v>
      </c>
      <c r="D321" s="6" t="s">
        <v>120</v>
      </c>
      <c r="E321" s="6"/>
      <c r="F321" s="99">
        <f>F322</f>
        <v>5835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47.25" outlineLevel="6">
      <c r="A322" s="61" t="s">
        <v>202</v>
      </c>
      <c r="B322" s="53" t="s">
        <v>21</v>
      </c>
      <c r="C322" s="53" t="s">
        <v>306</v>
      </c>
      <c r="D322" s="53" t="s">
        <v>84</v>
      </c>
      <c r="E322" s="53"/>
      <c r="F322" s="100">
        <v>5835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51" customHeight="1" outlineLevel="6">
      <c r="A323" s="63" t="s">
        <v>164</v>
      </c>
      <c r="B323" s="67" t="s">
        <v>21</v>
      </c>
      <c r="C323" s="67" t="s">
        <v>307</v>
      </c>
      <c r="D323" s="67" t="s">
        <v>5</v>
      </c>
      <c r="E323" s="67"/>
      <c r="F323" s="101">
        <f>F324</f>
        <v>237145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15.75" outlineLevel="6">
      <c r="A324" s="5" t="s">
        <v>119</v>
      </c>
      <c r="B324" s="6" t="s">
        <v>21</v>
      </c>
      <c r="C324" s="6" t="s">
        <v>307</v>
      </c>
      <c r="D324" s="6" t="s">
        <v>120</v>
      </c>
      <c r="E324" s="6"/>
      <c r="F324" s="99">
        <f>F325</f>
        <v>237145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1" t="s">
        <v>202</v>
      </c>
      <c r="B325" s="53" t="s">
        <v>21</v>
      </c>
      <c r="C325" s="53" t="s">
        <v>307</v>
      </c>
      <c r="D325" s="53" t="s">
        <v>84</v>
      </c>
      <c r="E325" s="53"/>
      <c r="F325" s="100">
        <v>237145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47.25" outlineLevel="6">
      <c r="A326" s="69" t="s">
        <v>206</v>
      </c>
      <c r="B326" s="19" t="s">
        <v>21</v>
      </c>
      <c r="C326" s="19" t="s">
        <v>308</v>
      </c>
      <c r="D326" s="19" t="s">
        <v>5</v>
      </c>
      <c r="E326" s="19"/>
      <c r="F326" s="98">
        <f>F327+F329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5" t="s">
        <v>95</v>
      </c>
      <c r="B327" s="6" t="s">
        <v>21</v>
      </c>
      <c r="C327" s="6" t="s">
        <v>308</v>
      </c>
      <c r="D327" s="6" t="s">
        <v>96</v>
      </c>
      <c r="E327" s="6"/>
      <c r="F327" s="99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31.5" outlineLevel="6">
      <c r="A328" s="52" t="s">
        <v>97</v>
      </c>
      <c r="B328" s="53" t="s">
        <v>21</v>
      </c>
      <c r="C328" s="53" t="s">
        <v>308</v>
      </c>
      <c r="D328" s="53" t="s">
        <v>98</v>
      </c>
      <c r="E328" s="53"/>
      <c r="F328" s="100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5" t="s">
        <v>119</v>
      </c>
      <c r="B329" s="6" t="s">
        <v>21</v>
      </c>
      <c r="C329" s="6" t="s">
        <v>308</v>
      </c>
      <c r="D329" s="6" t="s">
        <v>120</v>
      </c>
      <c r="E329" s="6"/>
      <c r="F329" s="99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1" t="s">
        <v>202</v>
      </c>
      <c r="B330" s="53" t="s">
        <v>21</v>
      </c>
      <c r="C330" s="53" t="s">
        <v>308</v>
      </c>
      <c r="D330" s="53" t="s">
        <v>84</v>
      </c>
      <c r="E330" s="53"/>
      <c r="F330" s="10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31.5" outlineLevel="6">
      <c r="A331" s="14" t="s">
        <v>190</v>
      </c>
      <c r="B331" s="9" t="s">
        <v>21</v>
      </c>
      <c r="C331" s="9" t="s">
        <v>309</v>
      </c>
      <c r="D331" s="9" t="s">
        <v>5</v>
      </c>
      <c r="E331" s="9"/>
      <c r="F331" s="102">
        <f>F332</f>
        <v>20262.03704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5" t="s">
        <v>191</v>
      </c>
      <c r="B332" s="19" t="s">
        <v>21</v>
      </c>
      <c r="C332" s="19" t="s">
        <v>310</v>
      </c>
      <c r="D332" s="19" t="s">
        <v>5</v>
      </c>
      <c r="E332" s="19"/>
      <c r="F332" s="98">
        <f>F333</f>
        <v>20262.03704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119</v>
      </c>
      <c r="B333" s="6" t="s">
        <v>21</v>
      </c>
      <c r="C333" s="6" t="s">
        <v>310</v>
      </c>
      <c r="D333" s="6" t="s">
        <v>120</v>
      </c>
      <c r="E333" s="6"/>
      <c r="F333" s="99">
        <f>F334+F336+F335</f>
        <v>20262.03704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202</v>
      </c>
      <c r="B334" s="53" t="s">
        <v>21</v>
      </c>
      <c r="C334" s="53" t="s">
        <v>310</v>
      </c>
      <c r="D334" s="53" t="s">
        <v>84</v>
      </c>
      <c r="E334" s="53"/>
      <c r="F334" s="100">
        <v>19989.14218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64" t="s">
        <v>85</v>
      </c>
      <c r="B335" s="53" t="s">
        <v>21</v>
      </c>
      <c r="C335" s="53" t="s">
        <v>413</v>
      </c>
      <c r="D335" s="53" t="s">
        <v>86</v>
      </c>
      <c r="E335" s="53"/>
      <c r="F335" s="100">
        <v>15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64" t="s">
        <v>85</v>
      </c>
      <c r="B336" s="53" t="s">
        <v>21</v>
      </c>
      <c r="C336" s="53" t="s">
        <v>356</v>
      </c>
      <c r="D336" s="53" t="s">
        <v>86</v>
      </c>
      <c r="E336" s="53"/>
      <c r="F336" s="100">
        <v>257.89486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35.25" customHeight="1" outlineLevel="6">
      <c r="A337" s="77" t="s">
        <v>224</v>
      </c>
      <c r="B337" s="9" t="s">
        <v>21</v>
      </c>
      <c r="C337" s="9" t="s">
        <v>301</v>
      </c>
      <c r="D337" s="9" t="s">
        <v>5</v>
      </c>
      <c r="E337" s="9"/>
      <c r="F337" s="102">
        <f>F341+F338</f>
        <v>224.67009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5.25" customHeight="1" outlineLevel="6">
      <c r="A338" s="76" t="s">
        <v>235</v>
      </c>
      <c r="B338" s="19" t="s">
        <v>21</v>
      </c>
      <c r="C338" s="19" t="s">
        <v>311</v>
      </c>
      <c r="D338" s="19" t="s">
        <v>5</v>
      </c>
      <c r="E338" s="19"/>
      <c r="F338" s="98">
        <f>F339</f>
        <v>224.67009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21" customHeight="1" outlineLevel="6">
      <c r="A339" s="5" t="s">
        <v>119</v>
      </c>
      <c r="B339" s="6" t="s">
        <v>21</v>
      </c>
      <c r="C339" s="6" t="s">
        <v>311</v>
      </c>
      <c r="D339" s="6" t="s">
        <v>120</v>
      </c>
      <c r="E339" s="6"/>
      <c r="F339" s="99">
        <f>F340</f>
        <v>224.67009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20.25" customHeight="1" outlineLevel="6">
      <c r="A340" s="64" t="s">
        <v>85</v>
      </c>
      <c r="B340" s="53" t="s">
        <v>21</v>
      </c>
      <c r="C340" s="53" t="s">
        <v>311</v>
      </c>
      <c r="D340" s="53" t="s">
        <v>86</v>
      </c>
      <c r="E340" s="53"/>
      <c r="F340" s="100">
        <v>224.67009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76" t="s">
        <v>214</v>
      </c>
      <c r="B341" s="19" t="s">
        <v>21</v>
      </c>
      <c r="C341" s="19" t="s">
        <v>312</v>
      </c>
      <c r="D341" s="19" t="s">
        <v>5</v>
      </c>
      <c r="E341" s="19"/>
      <c r="F341" s="98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119</v>
      </c>
      <c r="B342" s="6" t="s">
        <v>21</v>
      </c>
      <c r="C342" s="6" t="s">
        <v>312</v>
      </c>
      <c r="D342" s="6" t="s">
        <v>120</v>
      </c>
      <c r="E342" s="6"/>
      <c r="F342" s="99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85</v>
      </c>
      <c r="B343" s="53" t="s">
        <v>21</v>
      </c>
      <c r="C343" s="53" t="s">
        <v>312</v>
      </c>
      <c r="D343" s="53" t="s">
        <v>86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75" t="s">
        <v>393</v>
      </c>
      <c r="B344" s="9" t="s">
        <v>21</v>
      </c>
      <c r="C344" s="9" t="s">
        <v>313</v>
      </c>
      <c r="D344" s="9" t="s">
        <v>5</v>
      </c>
      <c r="E344" s="9"/>
      <c r="F344" s="102">
        <f>F345</f>
        <v>13477.253</v>
      </c>
      <c r="G344" s="13" t="e">
        <f aca="true" t="shared" si="32" ref="G344:V344">G345</f>
        <v>#REF!</v>
      </c>
      <c r="H344" s="13" t="e">
        <f t="shared" si="32"/>
        <v>#REF!</v>
      </c>
      <c r="I344" s="13" t="e">
        <f t="shared" si="32"/>
        <v>#REF!</v>
      </c>
      <c r="J344" s="13" t="e">
        <f t="shared" si="32"/>
        <v>#REF!</v>
      </c>
      <c r="K344" s="13" t="e">
        <f t="shared" si="32"/>
        <v>#REF!</v>
      </c>
      <c r="L344" s="13" t="e">
        <f t="shared" si="32"/>
        <v>#REF!</v>
      </c>
      <c r="M344" s="13" t="e">
        <f t="shared" si="32"/>
        <v>#REF!</v>
      </c>
      <c r="N344" s="13" t="e">
        <f t="shared" si="32"/>
        <v>#REF!</v>
      </c>
      <c r="O344" s="13" t="e">
        <f t="shared" si="32"/>
        <v>#REF!</v>
      </c>
      <c r="P344" s="13" t="e">
        <f t="shared" si="32"/>
        <v>#REF!</v>
      </c>
      <c r="Q344" s="13" t="e">
        <f t="shared" si="32"/>
        <v>#REF!</v>
      </c>
      <c r="R344" s="13" t="e">
        <f t="shared" si="32"/>
        <v>#REF!</v>
      </c>
      <c r="S344" s="13" t="e">
        <f t="shared" si="32"/>
        <v>#REF!</v>
      </c>
      <c r="T344" s="13" t="e">
        <f t="shared" si="32"/>
        <v>#REF!</v>
      </c>
      <c r="U344" s="13" t="e">
        <f t="shared" si="32"/>
        <v>#REF!</v>
      </c>
      <c r="V344" s="13" t="e">
        <f t="shared" si="32"/>
        <v>#REF!</v>
      </c>
    </row>
    <row r="345" spans="1:22" s="27" customFormat="1" ht="31.5" outlineLevel="6">
      <c r="A345" s="76" t="s">
        <v>158</v>
      </c>
      <c r="B345" s="19" t="s">
        <v>21</v>
      </c>
      <c r="C345" s="19" t="s">
        <v>314</v>
      </c>
      <c r="D345" s="19" t="s">
        <v>5</v>
      </c>
      <c r="E345" s="81"/>
      <c r="F345" s="98">
        <f>F346+F349+F352</f>
        <v>13477.253</v>
      </c>
      <c r="G345" s="7" t="e">
        <f>#REF!</f>
        <v>#REF!</v>
      </c>
      <c r="H345" s="7" t="e">
        <f>#REF!</f>
        <v>#REF!</v>
      </c>
      <c r="I345" s="7" t="e">
        <f>#REF!</f>
        <v>#REF!</v>
      </c>
      <c r="J345" s="7" t="e">
        <f>#REF!</f>
        <v>#REF!</v>
      </c>
      <c r="K345" s="7" t="e">
        <f>#REF!</f>
        <v>#REF!</v>
      </c>
      <c r="L345" s="7" t="e">
        <f>#REF!</f>
        <v>#REF!</v>
      </c>
      <c r="M345" s="7" t="e">
        <f>#REF!</f>
        <v>#REF!</v>
      </c>
      <c r="N345" s="7" t="e">
        <f>#REF!</f>
        <v>#REF!</v>
      </c>
      <c r="O345" s="7" t="e">
        <f>#REF!</f>
        <v>#REF!</v>
      </c>
      <c r="P345" s="7" t="e">
        <f>#REF!</f>
        <v>#REF!</v>
      </c>
      <c r="Q345" s="7" t="e">
        <f>#REF!</f>
        <v>#REF!</v>
      </c>
      <c r="R345" s="7" t="e">
        <f>#REF!</f>
        <v>#REF!</v>
      </c>
      <c r="S345" s="7" t="e">
        <f>#REF!</f>
        <v>#REF!</v>
      </c>
      <c r="T345" s="7" t="e">
        <f>#REF!</f>
        <v>#REF!</v>
      </c>
      <c r="U345" s="7" t="e">
        <f>#REF!</f>
        <v>#REF!</v>
      </c>
      <c r="V345" s="7" t="e">
        <f>#REF!</f>
        <v>#REF!</v>
      </c>
    </row>
    <row r="346" spans="1:22" s="27" customFormat="1" ht="18.75" outlineLevel="6">
      <c r="A346" s="5" t="s">
        <v>119</v>
      </c>
      <c r="B346" s="6" t="s">
        <v>21</v>
      </c>
      <c r="C346" s="6" t="s">
        <v>314</v>
      </c>
      <c r="D346" s="6" t="s">
        <v>5</v>
      </c>
      <c r="E346" s="79"/>
      <c r="F346" s="99">
        <f>F347+F348</f>
        <v>13327.253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47.25" outlineLevel="6">
      <c r="A347" s="64" t="s">
        <v>202</v>
      </c>
      <c r="B347" s="53" t="s">
        <v>21</v>
      </c>
      <c r="C347" s="53" t="s">
        <v>314</v>
      </c>
      <c r="D347" s="53" t="s">
        <v>84</v>
      </c>
      <c r="E347" s="80"/>
      <c r="F347" s="100">
        <v>13094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18.75" outlineLevel="6">
      <c r="A348" s="64" t="s">
        <v>85</v>
      </c>
      <c r="B348" s="53" t="s">
        <v>21</v>
      </c>
      <c r="C348" s="53" t="s">
        <v>355</v>
      </c>
      <c r="D348" s="53" t="s">
        <v>86</v>
      </c>
      <c r="E348" s="80"/>
      <c r="F348" s="100">
        <v>233.253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" t="s">
        <v>373</v>
      </c>
      <c r="B349" s="6" t="s">
        <v>21</v>
      </c>
      <c r="C349" s="6" t="s">
        <v>380</v>
      </c>
      <c r="D349" s="6" t="s">
        <v>5</v>
      </c>
      <c r="E349" s="6"/>
      <c r="F349" s="7">
        <f>F350</f>
        <v>100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2" t="s">
        <v>119</v>
      </c>
      <c r="B350" s="53" t="s">
        <v>21</v>
      </c>
      <c r="C350" s="53" t="s">
        <v>380</v>
      </c>
      <c r="D350" s="53" t="s">
        <v>120</v>
      </c>
      <c r="E350" s="53"/>
      <c r="F350" s="54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64" t="s">
        <v>85</v>
      </c>
      <c r="B351" s="53" t="s">
        <v>21</v>
      </c>
      <c r="C351" s="53" t="s">
        <v>380</v>
      </c>
      <c r="D351" s="53" t="s">
        <v>86</v>
      </c>
      <c r="E351" s="53"/>
      <c r="F351" s="54"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5" t="s">
        <v>376</v>
      </c>
      <c r="B352" s="6" t="s">
        <v>21</v>
      </c>
      <c r="C352" s="6" t="s">
        <v>381</v>
      </c>
      <c r="D352" s="6" t="s">
        <v>5</v>
      </c>
      <c r="E352" s="6"/>
      <c r="F352" s="7">
        <f>F353</f>
        <v>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2" t="s">
        <v>119</v>
      </c>
      <c r="B353" s="53" t="s">
        <v>21</v>
      </c>
      <c r="C353" s="53" t="s">
        <v>381</v>
      </c>
      <c r="D353" s="53" t="s">
        <v>120</v>
      </c>
      <c r="E353" s="53"/>
      <c r="F353" s="54">
        <f>F354</f>
        <v>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47.25" outlineLevel="6">
      <c r="A354" s="61" t="s">
        <v>202</v>
      </c>
      <c r="B354" s="53" t="s">
        <v>21</v>
      </c>
      <c r="C354" s="53" t="s">
        <v>381</v>
      </c>
      <c r="D354" s="53" t="s">
        <v>84</v>
      </c>
      <c r="E354" s="53"/>
      <c r="F354" s="54">
        <v>50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31.5" outlineLevel="6">
      <c r="A355" s="78" t="s">
        <v>66</v>
      </c>
      <c r="B355" s="33" t="s">
        <v>65</v>
      </c>
      <c r="C355" s="33" t="s">
        <v>247</v>
      </c>
      <c r="D355" s="33" t="s">
        <v>5</v>
      </c>
      <c r="E355" s="33"/>
      <c r="F355" s="71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8" t="s">
        <v>394</v>
      </c>
      <c r="B356" s="9" t="s">
        <v>65</v>
      </c>
      <c r="C356" s="9" t="s">
        <v>315</v>
      </c>
      <c r="D356" s="9" t="s">
        <v>5</v>
      </c>
      <c r="E356" s="9"/>
      <c r="F356" s="10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4.5" customHeight="1" outlineLevel="6">
      <c r="A357" s="69" t="s">
        <v>165</v>
      </c>
      <c r="B357" s="19" t="s">
        <v>65</v>
      </c>
      <c r="C357" s="19" t="s">
        <v>316</v>
      </c>
      <c r="D357" s="19" t="s">
        <v>5</v>
      </c>
      <c r="E357" s="19"/>
      <c r="F357" s="20">
        <f>F358</f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15.75" outlineLevel="6">
      <c r="A358" s="5" t="s">
        <v>95</v>
      </c>
      <c r="B358" s="6" t="s">
        <v>65</v>
      </c>
      <c r="C358" s="6" t="s">
        <v>316</v>
      </c>
      <c r="D358" s="6" t="s">
        <v>96</v>
      </c>
      <c r="E358" s="6"/>
      <c r="F358" s="7">
        <f>F359</f>
        <v>30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31.5" outlineLevel="6">
      <c r="A359" s="52" t="s">
        <v>97</v>
      </c>
      <c r="B359" s="53" t="s">
        <v>65</v>
      </c>
      <c r="C359" s="53" t="s">
        <v>316</v>
      </c>
      <c r="D359" s="53" t="s">
        <v>98</v>
      </c>
      <c r="E359" s="53"/>
      <c r="F359" s="54">
        <v>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8.75" customHeight="1" outlineLevel="6">
      <c r="A360" s="78" t="s">
        <v>44</v>
      </c>
      <c r="B360" s="33" t="s">
        <v>22</v>
      </c>
      <c r="C360" s="33" t="s">
        <v>247</v>
      </c>
      <c r="D360" s="33" t="s">
        <v>5</v>
      </c>
      <c r="E360" s="33"/>
      <c r="F360" s="71">
        <f>F361</f>
        <v>4139.4856</v>
      </c>
      <c r="G360" s="10" t="e">
        <f>#REF!</f>
        <v>#REF!</v>
      </c>
      <c r="H360" s="10" t="e">
        <f>#REF!</f>
        <v>#REF!</v>
      </c>
      <c r="I360" s="10" t="e">
        <f>#REF!</f>
        <v>#REF!</v>
      </c>
      <c r="J360" s="10" t="e">
        <f>#REF!</f>
        <v>#REF!</v>
      </c>
      <c r="K360" s="10" t="e">
        <f>#REF!</f>
        <v>#REF!</v>
      </c>
      <c r="L360" s="10" t="e">
        <f>#REF!</f>
        <v>#REF!</v>
      </c>
      <c r="M360" s="10" t="e">
        <f>#REF!</f>
        <v>#REF!</v>
      </c>
      <c r="N360" s="10" t="e">
        <f>#REF!</f>
        <v>#REF!</v>
      </c>
      <c r="O360" s="10" t="e">
        <f>#REF!</f>
        <v>#REF!</v>
      </c>
      <c r="P360" s="10" t="e">
        <f>#REF!</f>
        <v>#REF!</v>
      </c>
      <c r="Q360" s="10" t="e">
        <f>#REF!</f>
        <v>#REF!</v>
      </c>
      <c r="R360" s="10" t="e">
        <f>#REF!</f>
        <v>#REF!</v>
      </c>
      <c r="S360" s="10" t="e">
        <f>#REF!</f>
        <v>#REF!</v>
      </c>
      <c r="T360" s="10" t="e">
        <f>#REF!</f>
        <v>#REF!</v>
      </c>
      <c r="U360" s="10" t="e">
        <f>#REF!</f>
        <v>#REF!</v>
      </c>
      <c r="V360" s="10" t="e">
        <f>#REF!</f>
        <v>#REF!</v>
      </c>
    </row>
    <row r="361" spans="1:22" s="27" customFormat="1" ht="31.5" outlineLevel="6">
      <c r="A361" s="8" t="s">
        <v>392</v>
      </c>
      <c r="B361" s="9" t="s">
        <v>22</v>
      </c>
      <c r="C361" s="9" t="s">
        <v>296</v>
      </c>
      <c r="D361" s="9" t="s">
        <v>5</v>
      </c>
      <c r="E361" s="9"/>
      <c r="F361" s="10">
        <f>F362+F371</f>
        <v>4139.4856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65" t="s">
        <v>121</v>
      </c>
      <c r="B362" s="19" t="s">
        <v>22</v>
      </c>
      <c r="C362" s="19" t="s">
        <v>304</v>
      </c>
      <c r="D362" s="19" t="s">
        <v>5</v>
      </c>
      <c r="E362" s="19"/>
      <c r="F362" s="20">
        <f>F363+F366</f>
        <v>3770.6356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3.75" customHeight="1" outlineLevel="6">
      <c r="A363" s="65" t="s">
        <v>166</v>
      </c>
      <c r="B363" s="19" t="s">
        <v>22</v>
      </c>
      <c r="C363" s="19" t="s">
        <v>317</v>
      </c>
      <c r="D363" s="19" t="s">
        <v>5</v>
      </c>
      <c r="E363" s="19"/>
      <c r="F363" s="20">
        <f>F364</f>
        <v>695.4856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119</v>
      </c>
      <c r="B364" s="6" t="s">
        <v>22</v>
      </c>
      <c r="C364" s="6" t="s">
        <v>317</v>
      </c>
      <c r="D364" s="6" t="s">
        <v>120</v>
      </c>
      <c r="E364" s="6"/>
      <c r="F364" s="7">
        <f>F365</f>
        <v>695.4856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47.25" outlineLevel="6">
      <c r="A365" s="64" t="s">
        <v>202</v>
      </c>
      <c r="B365" s="53" t="s">
        <v>22</v>
      </c>
      <c r="C365" s="53" t="s">
        <v>317</v>
      </c>
      <c r="D365" s="53" t="s">
        <v>84</v>
      </c>
      <c r="E365" s="53"/>
      <c r="F365" s="54">
        <v>695.4856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69" t="s">
        <v>167</v>
      </c>
      <c r="B366" s="67" t="s">
        <v>22</v>
      </c>
      <c r="C366" s="67" t="s">
        <v>318</v>
      </c>
      <c r="D366" s="67" t="s">
        <v>5</v>
      </c>
      <c r="E366" s="67"/>
      <c r="F366" s="68">
        <f>F367+F369</f>
        <v>3075.15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95</v>
      </c>
      <c r="B367" s="6" t="s">
        <v>22</v>
      </c>
      <c r="C367" s="6" t="s">
        <v>318</v>
      </c>
      <c r="D367" s="6" t="s">
        <v>96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1.5" outlineLevel="6">
      <c r="A368" s="52" t="s">
        <v>97</v>
      </c>
      <c r="B368" s="53" t="s">
        <v>22</v>
      </c>
      <c r="C368" s="53" t="s">
        <v>318</v>
      </c>
      <c r="D368" s="53" t="s">
        <v>98</v>
      </c>
      <c r="E368" s="53"/>
      <c r="F368" s="54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119</v>
      </c>
      <c r="B369" s="6" t="s">
        <v>22</v>
      </c>
      <c r="C369" s="6" t="s">
        <v>318</v>
      </c>
      <c r="D369" s="6" t="s">
        <v>120</v>
      </c>
      <c r="E369" s="6"/>
      <c r="F369" s="7">
        <f>F370</f>
        <v>3075.15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61" t="s">
        <v>202</v>
      </c>
      <c r="B370" s="53" t="s">
        <v>22</v>
      </c>
      <c r="C370" s="53" t="s">
        <v>318</v>
      </c>
      <c r="D370" s="53" t="s">
        <v>84</v>
      </c>
      <c r="E370" s="53"/>
      <c r="F370" s="54">
        <v>3075.15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94" t="s">
        <v>168</v>
      </c>
      <c r="B371" s="19" t="s">
        <v>22</v>
      </c>
      <c r="C371" s="19" t="s">
        <v>319</v>
      </c>
      <c r="D371" s="19" t="s">
        <v>5</v>
      </c>
      <c r="E371" s="19"/>
      <c r="F371" s="20">
        <f>F372</f>
        <v>368.85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125</v>
      </c>
      <c r="B372" s="6" t="s">
        <v>22</v>
      </c>
      <c r="C372" s="6" t="s">
        <v>320</v>
      </c>
      <c r="D372" s="6" t="s">
        <v>123</v>
      </c>
      <c r="E372" s="6"/>
      <c r="F372" s="7">
        <f>F373</f>
        <v>368.85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126</v>
      </c>
      <c r="B373" s="53" t="s">
        <v>22</v>
      </c>
      <c r="C373" s="53" t="s">
        <v>320</v>
      </c>
      <c r="D373" s="53" t="s">
        <v>124</v>
      </c>
      <c r="E373" s="53"/>
      <c r="F373" s="54">
        <v>368.85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78" t="s">
        <v>37</v>
      </c>
      <c r="B374" s="33" t="s">
        <v>13</v>
      </c>
      <c r="C374" s="33" t="s">
        <v>247</v>
      </c>
      <c r="D374" s="33" t="s">
        <v>5</v>
      </c>
      <c r="E374" s="33"/>
      <c r="F374" s="96">
        <f>F375+F387</f>
        <v>15696.784070000002</v>
      </c>
      <c r="G374" s="10">
        <f aca="true" t="shared" si="33" ref="G374:V374">G376+G387</f>
        <v>0</v>
      </c>
      <c r="H374" s="10">
        <f t="shared" si="33"/>
        <v>0</v>
      </c>
      <c r="I374" s="10">
        <f t="shared" si="33"/>
        <v>0</v>
      </c>
      <c r="J374" s="10">
        <f t="shared" si="33"/>
        <v>0</v>
      </c>
      <c r="K374" s="10">
        <f t="shared" si="33"/>
        <v>0</v>
      </c>
      <c r="L374" s="10">
        <f t="shared" si="33"/>
        <v>0</v>
      </c>
      <c r="M374" s="10">
        <f t="shared" si="33"/>
        <v>0</v>
      </c>
      <c r="N374" s="10">
        <f t="shared" si="33"/>
        <v>0</v>
      </c>
      <c r="O374" s="10">
        <f t="shared" si="33"/>
        <v>0</v>
      </c>
      <c r="P374" s="10">
        <f t="shared" si="33"/>
        <v>0</v>
      </c>
      <c r="Q374" s="10">
        <f t="shared" si="33"/>
        <v>0</v>
      </c>
      <c r="R374" s="10">
        <f t="shared" si="33"/>
        <v>0</v>
      </c>
      <c r="S374" s="10">
        <f t="shared" si="33"/>
        <v>0</v>
      </c>
      <c r="T374" s="10">
        <f t="shared" si="33"/>
        <v>0</v>
      </c>
      <c r="U374" s="10">
        <f t="shared" si="33"/>
        <v>0</v>
      </c>
      <c r="V374" s="10">
        <f t="shared" si="33"/>
        <v>0</v>
      </c>
    </row>
    <row r="375" spans="1:22" s="27" customFormat="1" ht="31.5" outlineLevel="6">
      <c r="A375" s="22" t="s">
        <v>134</v>
      </c>
      <c r="B375" s="9" t="s">
        <v>13</v>
      </c>
      <c r="C375" s="9" t="s">
        <v>248</v>
      </c>
      <c r="D375" s="9" t="s">
        <v>5</v>
      </c>
      <c r="E375" s="9"/>
      <c r="F375" s="87">
        <f>F376</f>
        <v>1585.7866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7" customFormat="1" ht="36" customHeight="1" outlineLevel="6">
      <c r="A376" s="22" t="s">
        <v>136</v>
      </c>
      <c r="B376" s="12" t="s">
        <v>13</v>
      </c>
      <c r="C376" s="12" t="s">
        <v>249</v>
      </c>
      <c r="D376" s="12" t="s">
        <v>5</v>
      </c>
      <c r="E376" s="12"/>
      <c r="F376" s="93">
        <f>F377+F384</f>
        <v>1585.7866</v>
      </c>
      <c r="G376" s="13">
        <f aca="true" t="shared" si="34" ref="G376:V376">G377</f>
        <v>0</v>
      </c>
      <c r="H376" s="13">
        <f t="shared" si="34"/>
        <v>0</v>
      </c>
      <c r="I376" s="13">
        <f t="shared" si="34"/>
        <v>0</v>
      </c>
      <c r="J376" s="13">
        <f t="shared" si="34"/>
        <v>0</v>
      </c>
      <c r="K376" s="13">
        <f t="shared" si="34"/>
        <v>0</v>
      </c>
      <c r="L376" s="13">
        <f t="shared" si="34"/>
        <v>0</v>
      </c>
      <c r="M376" s="13">
        <f t="shared" si="34"/>
        <v>0</v>
      </c>
      <c r="N376" s="13">
        <f t="shared" si="34"/>
        <v>0</v>
      </c>
      <c r="O376" s="13">
        <f t="shared" si="34"/>
        <v>0</v>
      </c>
      <c r="P376" s="13">
        <f t="shared" si="34"/>
        <v>0</v>
      </c>
      <c r="Q376" s="13">
        <f t="shared" si="34"/>
        <v>0</v>
      </c>
      <c r="R376" s="13">
        <f t="shared" si="34"/>
        <v>0</v>
      </c>
      <c r="S376" s="13">
        <f t="shared" si="34"/>
        <v>0</v>
      </c>
      <c r="T376" s="13">
        <f t="shared" si="34"/>
        <v>0</v>
      </c>
      <c r="U376" s="13">
        <f t="shared" si="34"/>
        <v>0</v>
      </c>
      <c r="V376" s="13">
        <f t="shared" si="34"/>
        <v>0</v>
      </c>
    </row>
    <row r="377" spans="1:22" s="27" customFormat="1" ht="47.25" outlineLevel="6">
      <c r="A377" s="56" t="s">
        <v>200</v>
      </c>
      <c r="B377" s="19" t="s">
        <v>13</v>
      </c>
      <c r="C377" s="19" t="s">
        <v>251</v>
      </c>
      <c r="D377" s="19" t="s">
        <v>5</v>
      </c>
      <c r="E377" s="19"/>
      <c r="F377" s="89">
        <f>F378+F382</f>
        <v>1520.7712</v>
      </c>
      <c r="G377" s="7">
        <f aca="true" t="shared" si="35" ref="G377:V377">G378</f>
        <v>0</v>
      </c>
      <c r="H377" s="7">
        <f t="shared" si="35"/>
        <v>0</v>
      </c>
      <c r="I377" s="7">
        <f t="shared" si="35"/>
        <v>0</v>
      </c>
      <c r="J377" s="7">
        <f t="shared" si="35"/>
        <v>0</v>
      </c>
      <c r="K377" s="7">
        <f t="shared" si="35"/>
        <v>0</v>
      </c>
      <c r="L377" s="7">
        <f t="shared" si="35"/>
        <v>0</v>
      </c>
      <c r="M377" s="7">
        <f t="shared" si="35"/>
        <v>0</v>
      </c>
      <c r="N377" s="7">
        <f t="shared" si="35"/>
        <v>0</v>
      </c>
      <c r="O377" s="7">
        <f t="shared" si="35"/>
        <v>0</v>
      </c>
      <c r="P377" s="7">
        <f t="shared" si="35"/>
        <v>0</v>
      </c>
      <c r="Q377" s="7">
        <f t="shared" si="35"/>
        <v>0</v>
      </c>
      <c r="R377" s="7">
        <f t="shared" si="35"/>
        <v>0</v>
      </c>
      <c r="S377" s="7">
        <f t="shared" si="35"/>
        <v>0</v>
      </c>
      <c r="T377" s="7">
        <f t="shared" si="35"/>
        <v>0</v>
      </c>
      <c r="U377" s="7">
        <f t="shared" si="35"/>
        <v>0</v>
      </c>
      <c r="V377" s="7">
        <f t="shared" si="35"/>
        <v>0</v>
      </c>
    </row>
    <row r="378" spans="1:22" s="27" customFormat="1" ht="31.5" outlineLevel="6">
      <c r="A378" s="5" t="s">
        <v>94</v>
      </c>
      <c r="B378" s="6" t="s">
        <v>13</v>
      </c>
      <c r="C378" s="6" t="s">
        <v>251</v>
      </c>
      <c r="D378" s="6" t="s">
        <v>93</v>
      </c>
      <c r="E378" s="6"/>
      <c r="F378" s="90">
        <f>F379+F380+F381</f>
        <v>1520.7712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240</v>
      </c>
      <c r="B379" s="53" t="s">
        <v>13</v>
      </c>
      <c r="C379" s="53" t="s">
        <v>251</v>
      </c>
      <c r="D379" s="53" t="s">
        <v>91</v>
      </c>
      <c r="E379" s="53"/>
      <c r="F379" s="91">
        <v>1071.26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1.5" outlineLevel="6">
      <c r="A380" s="52" t="s">
        <v>245</v>
      </c>
      <c r="B380" s="53" t="s">
        <v>13</v>
      </c>
      <c r="C380" s="53" t="s">
        <v>251</v>
      </c>
      <c r="D380" s="53" t="s">
        <v>92</v>
      </c>
      <c r="E380" s="53"/>
      <c r="F380" s="91">
        <v>7.9212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47.25" outlineLevel="6">
      <c r="A381" s="52" t="s">
        <v>241</v>
      </c>
      <c r="B381" s="53" t="s">
        <v>13</v>
      </c>
      <c r="C381" s="53" t="s">
        <v>251</v>
      </c>
      <c r="D381" s="53" t="s">
        <v>242</v>
      </c>
      <c r="E381" s="53"/>
      <c r="F381" s="91">
        <v>441.59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" t="s">
        <v>95</v>
      </c>
      <c r="B382" s="6" t="s">
        <v>13</v>
      </c>
      <c r="C382" s="6" t="s">
        <v>251</v>
      </c>
      <c r="D382" s="6" t="s">
        <v>96</v>
      </c>
      <c r="E382" s="6"/>
      <c r="F382" s="90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97</v>
      </c>
      <c r="B383" s="53" t="s">
        <v>13</v>
      </c>
      <c r="C383" s="53" t="s">
        <v>251</v>
      </c>
      <c r="D383" s="53" t="s">
        <v>98</v>
      </c>
      <c r="E383" s="53"/>
      <c r="F383" s="91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5" t="s">
        <v>139</v>
      </c>
      <c r="B384" s="19" t="s">
        <v>13</v>
      </c>
      <c r="C384" s="19" t="s">
        <v>253</v>
      </c>
      <c r="D384" s="19" t="s">
        <v>5</v>
      </c>
      <c r="E384" s="19"/>
      <c r="F384" s="89">
        <f>F385+F386</f>
        <v>65.0154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6">
      <c r="A385" s="103" t="s">
        <v>109</v>
      </c>
      <c r="B385" s="104" t="s">
        <v>13</v>
      </c>
      <c r="C385" s="104" t="s">
        <v>253</v>
      </c>
      <c r="D385" s="104" t="s">
        <v>222</v>
      </c>
      <c r="E385" s="104"/>
      <c r="F385" s="105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103" t="s">
        <v>361</v>
      </c>
      <c r="B386" s="104" t="s">
        <v>13</v>
      </c>
      <c r="C386" s="104" t="s">
        <v>253</v>
      </c>
      <c r="D386" s="104" t="s">
        <v>360</v>
      </c>
      <c r="E386" s="104"/>
      <c r="F386" s="105">
        <v>65.0154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8.25" customHeight="1" outlineLevel="6">
      <c r="A387" s="75" t="s">
        <v>392</v>
      </c>
      <c r="B387" s="12" t="s">
        <v>13</v>
      </c>
      <c r="C387" s="12" t="s">
        <v>296</v>
      </c>
      <c r="D387" s="12" t="s">
        <v>5</v>
      </c>
      <c r="E387" s="12"/>
      <c r="F387" s="93">
        <f>F388</f>
        <v>14110.997470000002</v>
      </c>
      <c r="G387" s="13">
        <f aca="true" t="shared" si="36" ref="G387:V387">G389</f>
        <v>0</v>
      </c>
      <c r="H387" s="13">
        <f t="shared" si="36"/>
        <v>0</v>
      </c>
      <c r="I387" s="13">
        <f t="shared" si="36"/>
        <v>0</v>
      </c>
      <c r="J387" s="13">
        <f t="shared" si="36"/>
        <v>0</v>
      </c>
      <c r="K387" s="13">
        <f t="shared" si="36"/>
        <v>0</v>
      </c>
      <c r="L387" s="13">
        <f t="shared" si="36"/>
        <v>0</v>
      </c>
      <c r="M387" s="13">
        <f t="shared" si="36"/>
        <v>0</v>
      </c>
      <c r="N387" s="13">
        <f t="shared" si="36"/>
        <v>0</v>
      </c>
      <c r="O387" s="13">
        <f t="shared" si="36"/>
        <v>0</v>
      </c>
      <c r="P387" s="13">
        <f t="shared" si="36"/>
        <v>0</v>
      </c>
      <c r="Q387" s="13">
        <f t="shared" si="36"/>
        <v>0</v>
      </c>
      <c r="R387" s="13">
        <f t="shared" si="36"/>
        <v>0</v>
      </c>
      <c r="S387" s="13">
        <f t="shared" si="36"/>
        <v>0</v>
      </c>
      <c r="T387" s="13">
        <f t="shared" si="36"/>
        <v>0</v>
      </c>
      <c r="U387" s="13">
        <f t="shared" si="36"/>
        <v>0</v>
      </c>
      <c r="V387" s="13">
        <f t="shared" si="36"/>
        <v>0</v>
      </c>
    </row>
    <row r="388" spans="1:22" s="27" customFormat="1" ht="33" customHeight="1" outlineLevel="6">
      <c r="A388" s="75" t="s">
        <v>168</v>
      </c>
      <c r="B388" s="12" t="s">
        <v>13</v>
      </c>
      <c r="C388" s="12" t="s">
        <v>321</v>
      </c>
      <c r="D388" s="12" t="s">
        <v>5</v>
      </c>
      <c r="E388" s="12"/>
      <c r="F388" s="93">
        <f>F389</f>
        <v>14110.997470000002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7" customFormat="1" ht="31.5" outlineLevel="6">
      <c r="A389" s="55" t="s">
        <v>140</v>
      </c>
      <c r="B389" s="19" t="s">
        <v>13</v>
      </c>
      <c r="C389" s="19" t="s">
        <v>322</v>
      </c>
      <c r="D389" s="19" t="s">
        <v>5</v>
      </c>
      <c r="E389" s="19"/>
      <c r="F389" s="89">
        <f>F390+F394+F396</f>
        <v>14110.997470000002</v>
      </c>
      <c r="G389" s="7">
        <f aca="true" t="shared" si="37" ref="G389:V389">G390</f>
        <v>0</v>
      </c>
      <c r="H389" s="7">
        <f t="shared" si="37"/>
        <v>0</v>
      </c>
      <c r="I389" s="7">
        <f t="shared" si="37"/>
        <v>0</v>
      </c>
      <c r="J389" s="7">
        <f t="shared" si="37"/>
        <v>0</v>
      </c>
      <c r="K389" s="7">
        <f t="shared" si="37"/>
        <v>0</v>
      </c>
      <c r="L389" s="7">
        <f t="shared" si="37"/>
        <v>0</v>
      </c>
      <c r="M389" s="7">
        <f t="shared" si="37"/>
        <v>0</v>
      </c>
      <c r="N389" s="7">
        <f t="shared" si="37"/>
        <v>0</v>
      </c>
      <c r="O389" s="7">
        <f t="shared" si="37"/>
        <v>0</v>
      </c>
      <c r="P389" s="7">
        <f t="shared" si="37"/>
        <v>0</v>
      </c>
      <c r="Q389" s="7">
        <f t="shared" si="37"/>
        <v>0</v>
      </c>
      <c r="R389" s="7">
        <f t="shared" si="37"/>
        <v>0</v>
      </c>
      <c r="S389" s="7">
        <f t="shared" si="37"/>
        <v>0</v>
      </c>
      <c r="T389" s="7">
        <f t="shared" si="37"/>
        <v>0</v>
      </c>
      <c r="U389" s="7">
        <f t="shared" si="37"/>
        <v>0</v>
      </c>
      <c r="V389" s="7">
        <f t="shared" si="37"/>
        <v>0</v>
      </c>
    </row>
    <row r="390" spans="1:22" s="27" customFormat="1" ht="15.75" outlineLevel="6">
      <c r="A390" s="5" t="s">
        <v>110</v>
      </c>
      <c r="B390" s="6" t="s">
        <v>13</v>
      </c>
      <c r="C390" s="6" t="s">
        <v>322</v>
      </c>
      <c r="D390" s="6" t="s">
        <v>111</v>
      </c>
      <c r="E390" s="6"/>
      <c r="F390" s="90">
        <f>F391+F392+F393</f>
        <v>11717.937960000001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2" t="s">
        <v>239</v>
      </c>
      <c r="B391" s="53" t="s">
        <v>13</v>
      </c>
      <c r="C391" s="53" t="s">
        <v>322</v>
      </c>
      <c r="D391" s="53" t="s">
        <v>112</v>
      </c>
      <c r="E391" s="53"/>
      <c r="F391" s="91">
        <v>8729.43294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246</v>
      </c>
      <c r="B392" s="53" t="s">
        <v>13</v>
      </c>
      <c r="C392" s="53" t="s">
        <v>322</v>
      </c>
      <c r="D392" s="53" t="s">
        <v>113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47.25" outlineLevel="6">
      <c r="A393" s="52" t="s">
        <v>243</v>
      </c>
      <c r="B393" s="53" t="s">
        <v>13</v>
      </c>
      <c r="C393" s="53" t="s">
        <v>322</v>
      </c>
      <c r="D393" s="53" t="s">
        <v>244</v>
      </c>
      <c r="E393" s="53"/>
      <c r="F393" s="91">
        <v>2988.50502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95</v>
      </c>
      <c r="B394" s="6" t="s">
        <v>13</v>
      </c>
      <c r="C394" s="6" t="s">
        <v>322</v>
      </c>
      <c r="D394" s="6" t="s">
        <v>96</v>
      </c>
      <c r="E394" s="6"/>
      <c r="F394" s="90">
        <f>F395</f>
        <v>2279.72103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31.5" outlineLevel="6">
      <c r="A395" s="52" t="s">
        <v>97</v>
      </c>
      <c r="B395" s="53" t="s">
        <v>13</v>
      </c>
      <c r="C395" s="53" t="s">
        <v>322</v>
      </c>
      <c r="D395" s="53" t="s">
        <v>98</v>
      </c>
      <c r="E395" s="53"/>
      <c r="F395" s="91">
        <v>2279.72103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99</v>
      </c>
      <c r="B396" s="6" t="s">
        <v>13</v>
      </c>
      <c r="C396" s="6" t="s">
        <v>322</v>
      </c>
      <c r="D396" s="6" t="s">
        <v>100</v>
      </c>
      <c r="E396" s="6"/>
      <c r="F396" s="90">
        <f>F397+F398</f>
        <v>113.33848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2" t="s">
        <v>101</v>
      </c>
      <c r="B397" s="53" t="s">
        <v>13</v>
      </c>
      <c r="C397" s="53" t="s">
        <v>322</v>
      </c>
      <c r="D397" s="53" t="s">
        <v>103</v>
      </c>
      <c r="E397" s="53"/>
      <c r="F397" s="100">
        <v>2.101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2" t="s">
        <v>102</v>
      </c>
      <c r="B398" s="53" t="s">
        <v>13</v>
      </c>
      <c r="C398" s="53" t="s">
        <v>322</v>
      </c>
      <c r="D398" s="53" t="s">
        <v>104</v>
      </c>
      <c r="E398" s="53"/>
      <c r="F398" s="100">
        <v>111.23748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71</v>
      </c>
      <c r="B399" s="17" t="s">
        <v>51</v>
      </c>
      <c r="C399" s="17" t="s">
        <v>247</v>
      </c>
      <c r="D399" s="17" t="s">
        <v>5</v>
      </c>
      <c r="E399" s="17"/>
      <c r="F399" s="86">
        <f>F400</f>
        <v>21758.47983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</row>
    <row r="400" spans="1:22" s="27" customFormat="1" ht="15.75" outlineLevel="3">
      <c r="A400" s="8" t="s">
        <v>38</v>
      </c>
      <c r="B400" s="9" t="s">
        <v>14</v>
      </c>
      <c r="C400" s="9" t="s">
        <v>247</v>
      </c>
      <c r="D400" s="9" t="s">
        <v>5</v>
      </c>
      <c r="E400" s="9"/>
      <c r="F400" s="10">
        <f>F401+F405+F424+F428+F432+F436</f>
        <v>21758.47983</v>
      </c>
      <c r="G400" s="10" t="e">
        <f>G405+#REF!+#REF!</f>
        <v>#REF!</v>
      </c>
      <c r="H400" s="10" t="e">
        <f>H405+#REF!+#REF!</f>
        <v>#REF!</v>
      </c>
      <c r="I400" s="10" t="e">
        <f>I405+#REF!+#REF!</f>
        <v>#REF!</v>
      </c>
      <c r="J400" s="10" t="e">
        <f>J405+#REF!+#REF!</f>
        <v>#REF!</v>
      </c>
      <c r="K400" s="10" t="e">
        <f>K405+#REF!+#REF!</f>
        <v>#REF!</v>
      </c>
      <c r="L400" s="10" t="e">
        <f>L405+#REF!+#REF!</f>
        <v>#REF!</v>
      </c>
      <c r="M400" s="10" t="e">
        <f>M405+#REF!+#REF!</f>
        <v>#REF!</v>
      </c>
      <c r="N400" s="10" t="e">
        <f>N405+#REF!+#REF!</f>
        <v>#REF!</v>
      </c>
      <c r="O400" s="10" t="e">
        <f>O405+#REF!+#REF!</f>
        <v>#REF!</v>
      </c>
      <c r="P400" s="10" t="e">
        <f>P405+#REF!+#REF!</f>
        <v>#REF!</v>
      </c>
      <c r="Q400" s="10" t="e">
        <f>Q405+#REF!+#REF!</f>
        <v>#REF!</v>
      </c>
      <c r="R400" s="10" t="e">
        <f>R405+#REF!+#REF!</f>
        <v>#REF!</v>
      </c>
      <c r="S400" s="10" t="e">
        <f>S405+#REF!+#REF!</f>
        <v>#REF!</v>
      </c>
      <c r="T400" s="10" t="e">
        <f>T405+#REF!+#REF!</f>
        <v>#REF!</v>
      </c>
      <c r="U400" s="10" t="e">
        <f>U405+#REF!+#REF!</f>
        <v>#REF!</v>
      </c>
      <c r="V400" s="10" t="e">
        <f>V405+#REF!+#REF!</f>
        <v>#REF!</v>
      </c>
    </row>
    <row r="401" spans="1:22" s="27" customFormat="1" ht="31.5" outlineLevel="3">
      <c r="A401" s="22" t="s">
        <v>134</v>
      </c>
      <c r="B401" s="9" t="s">
        <v>14</v>
      </c>
      <c r="C401" s="9" t="s">
        <v>248</v>
      </c>
      <c r="D401" s="9" t="s">
        <v>5</v>
      </c>
      <c r="E401" s="9"/>
      <c r="F401" s="87">
        <f>F402</f>
        <v>130.96012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27" customFormat="1" ht="31.5" outlineLevel="3">
      <c r="A402" s="22" t="s">
        <v>136</v>
      </c>
      <c r="B402" s="9" t="s">
        <v>14</v>
      </c>
      <c r="C402" s="9" t="s">
        <v>249</v>
      </c>
      <c r="D402" s="9" t="s">
        <v>5</v>
      </c>
      <c r="E402" s="9"/>
      <c r="F402" s="87">
        <f>F403</f>
        <v>130.96012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27" customFormat="1" ht="15.75" outlineLevel="3">
      <c r="A403" s="55" t="s">
        <v>139</v>
      </c>
      <c r="B403" s="19" t="s">
        <v>14</v>
      </c>
      <c r="C403" s="19" t="s">
        <v>303</v>
      </c>
      <c r="D403" s="19" t="s">
        <v>5</v>
      </c>
      <c r="E403" s="19"/>
      <c r="F403" s="89">
        <f>F404</f>
        <v>130.96012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s="27" customFormat="1" ht="15.75" outlineLevel="3">
      <c r="A404" s="5" t="s">
        <v>109</v>
      </c>
      <c r="B404" s="6" t="s">
        <v>14</v>
      </c>
      <c r="C404" s="6" t="s">
        <v>303</v>
      </c>
      <c r="D404" s="6" t="s">
        <v>84</v>
      </c>
      <c r="E404" s="6"/>
      <c r="F404" s="90">
        <v>130.96012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27" customFormat="1" ht="39" customHeight="1" outlineLevel="3">
      <c r="A405" s="14" t="s">
        <v>395</v>
      </c>
      <c r="B405" s="12" t="s">
        <v>14</v>
      </c>
      <c r="C405" s="12" t="s">
        <v>323</v>
      </c>
      <c r="D405" s="12" t="s">
        <v>5</v>
      </c>
      <c r="E405" s="12"/>
      <c r="F405" s="13">
        <f>F406+F410</f>
        <v>21391.51971</v>
      </c>
      <c r="G405" s="13">
        <f aca="true" t="shared" si="38" ref="G405:V405">G411</f>
        <v>0</v>
      </c>
      <c r="H405" s="13">
        <f t="shared" si="38"/>
        <v>0</v>
      </c>
      <c r="I405" s="13">
        <f t="shared" si="38"/>
        <v>0</v>
      </c>
      <c r="J405" s="13">
        <f t="shared" si="38"/>
        <v>0</v>
      </c>
      <c r="K405" s="13">
        <f t="shared" si="38"/>
        <v>0</v>
      </c>
      <c r="L405" s="13">
        <f t="shared" si="38"/>
        <v>0</v>
      </c>
      <c r="M405" s="13">
        <f t="shared" si="38"/>
        <v>0</v>
      </c>
      <c r="N405" s="13">
        <f t="shared" si="38"/>
        <v>0</v>
      </c>
      <c r="O405" s="13">
        <f t="shared" si="38"/>
        <v>0</v>
      </c>
      <c r="P405" s="13">
        <f t="shared" si="38"/>
        <v>0</v>
      </c>
      <c r="Q405" s="13">
        <f t="shared" si="38"/>
        <v>0</v>
      </c>
      <c r="R405" s="13">
        <f t="shared" si="38"/>
        <v>0</v>
      </c>
      <c r="S405" s="13">
        <f t="shared" si="38"/>
        <v>0</v>
      </c>
      <c r="T405" s="13">
        <f t="shared" si="38"/>
        <v>0</v>
      </c>
      <c r="U405" s="13">
        <f t="shared" si="38"/>
        <v>0</v>
      </c>
      <c r="V405" s="13">
        <f t="shared" si="38"/>
        <v>0</v>
      </c>
    </row>
    <row r="406" spans="1:22" s="27" customFormat="1" ht="19.5" customHeight="1" outlineLevel="3">
      <c r="A406" s="55" t="s">
        <v>122</v>
      </c>
      <c r="B406" s="19" t="s">
        <v>14</v>
      </c>
      <c r="C406" s="19" t="s">
        <v>324</v>
      </c>
      <c r="D406" s="19" t="s">
        <v>5</v>
      </c>
      <c r="E406" s="19"/>
      <c r="F406" s="20">
        <f>F407</f>
        <v>1070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7" customFormat="1" ht="32.25" customHeight="1" outlineLevel="3">
      <c r="A407" s="82" t="s">
        <v>169</v>
      </c>
      <c r="B407" s="6" t="s">
        <v>14</v>
      </c>
      <c r="C407" s="6" t="s">
        <v>325</v>
      </c>
      <c r="D407" s="6" t="s">
        <v>5</v>
      </c>
      <c r="E407" s="6"/>
      <c r="F407" s="7">
        <f>F408</f>
        <v>1070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27" customFormat="1" ht="19.5" customHeight="1" outlineLevel="3">
      <c r="A408" s="52" t="s">
        <v>95</v>
      </c>
      <c r="B408" s="53" t="s">
        <v>14</v>
      </c>
      <c r="C408" s="53" t="s">
        <v>325</v>
      </c>
      <c r="D408" s="53" t="s">
        <v>96</v>
      </c>
      <c r="E408" s="53"/>
      <c r="F408" s="54">
        <f>F409</f>
        <v>1070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7" customFormat="1" ht="19.5" customHeight="1" outlineLevel="3">
      <c r="A409" s="52" t="s">
        <v>97</v>
      </c>
      <c r="B409" s="53" t="s">
        <v>14</v>
      </c>
      <c r="C409" s="53" t="s">
        <v>325</v>
      </c>
      <c r="D409" s="53" t="s">
        <v>98</v>
      </c>
      <c r="E409" s="53"/>
      <c r="F409" s="54">
        <v>1070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7" customFormat="1" ht="35.25" customHeight="1" outlineLevel="3">
      <c r="A410" s="69" t="s">
        <v>170</v>
      </c>
      <c r="B410" s="19" t="s">
        <v>14</v>
      </c>
      <c r="C410" s="19" t="s">
        <v>326</v>
      </c>
      <c r="D410" s="19" t="s">
        <v>5</v>
      </c>
      <c r="E410" s="19"/>
      <c r="F410" s="20">
        <f>F411+F415+F418+F421</f>
        <v>20321.51971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7" customFormat="1" ht="31.5" outlineLevel="3">
      <c r="A411" s="5" t="s">
        <v>171</v>
      </c>
      <c r="B411" s="6" t="s">
        <v>14</v>
      </c>
      <c r="C411" s="6" t="s">
        <v>327</v>
      </c>
      <c r="D411" s="6" t="s">
        <v>5</v>
      </c>
      <c r="E411" s="6"/>
      <c r="F411" s="7">
        <f>F412</f>
        <v>11552.38412</v>
      </c>
      <c r="G411" s="7">
        <f aca="true" t="shared" si="39" ref="G411:V411">G413</f>
        <v>0</v>
      </c>
      <c r="H411" s="7">
        <f t="shared" si="39"/>
        <v>0</v>
      </c>
      <c r="I411" s="7">
        <f t="shared" si="39"/>
        <v>0</v>
      </c>
      <c r="J411" s="7">
        <f t="shared" si="39"/>
        <v>0</v>
      </c>
      <c r="K411" s="7">
        <f t="shared" si="39"/>
        <v>0</v>
      </c>
      <c r="L411" s="7">
        <f t="shared" si="39"/>
        <v>0</v>
      </c>
      <c r="M411" s="7">
        <f t="shared" si="39"/>
        <v>0</v>
      </c>
      <c r="N411" s="7">
        <f t="shared" si="39"/>
        <v>0</v>
      </c>
      <c r="O411" s="7">
        <f t="shared" si="39"/>
        <v>0</v>
      </c>
      <c r="P411" s="7">
        <f t="shared" si="39"/>
        <v>0</v>
      </c>
      <c r="Q411" s="7">
        <f t="shared" si="39"/>
        <v>0</v>
      </c>
      <c r="R411" s="7">
        <f t="shared" si="39"/>
        <v>0</v>
      </c>
      <c r="S411" s="7">
        <f t="shared" si="39"/>
        <v>0</v>
      </c>
      <c r="T411" s="7">
        <f t="shared" si="39"/>
        <v>0</v>
      </c>
      <c r="U411" s="7">
        <f t="shared" si="39"/>
        <v>0</v>
      </c>
      <c r="V411" s="7">
        <f t="shared" si="39"/>
        <v>0</v>
      </c>
    </row>
    <row r="412" spans="1:22" s="27" customFormat="1" ht="15.75" outlineLevel="3">
      <c r="A412" s="52" t="s">
        <v>119</v>
      </c>
      <c r="B412" s="53" t="s">
        <v>14</v>
      </c>
      <c r="C412" s="53" t="s">
        <v>327</v>
      </c>
      <c r="D412" s="53" t="s">
        <v>120</v>
      </c>
      <c r="E412" s="53"/>
      <c r="F412" s="54">
        <f>F413+F414</f>
        <v>11552.38412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47.25" outlineLevel="3">
      <c r="A413" s="61" t="s">
        <v>202</v>
      </c>
      <c r="B413" s="53" t="s">
        <v>14</v>
      </c>
      <c r="C413" s="53" t="s">
        <v>327</v>
      </c>
      <c r="D413" s="53" t="s">
        <v>84</v>
      </c>
      <c r="E413" s="53"/>
      <c r="F413" s="54">
        <v>11296.1407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3">
      <c r="A414" s="64" t="s">
        <v>85</v>
      </c>
      <c r="B414" s="53" t="s">
        <v>14</v>
      </c>
      <c r="C414" s="53" t="s">
        <v>352</v>
      </c>
      <c r="D414" s="53" t="s">
        <v>86</v>
      </c>
      <c r="E414" s="53"/>
      <c r="F414" s="54">
        <v>256.24342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31.5" outlineLevel="3">
      <c r="A415" s="5" t="s">
        <v>172</v>
      </c>
      <c r="B415" s="6" t="s">
        <v>14</v>
      </c>
      <c r="C415" s="6" t="s">
        <v>328</v>
      </c>
      <c r="D415" s="6" t="s">
        <v>5</v>
      </c>
      <c r="E415" s="6"/>
      <c r="F415" s="7">
        <f>F416</f>
        <v>8740.58259</v>
      </c>
      <c r="G415" s="7">
        <f aca="true" t="shared" si="40" ref="G415:V415">G417</f>
        <v>0</v>
      </c>
      <c r="H415" s="7">
        <f t="shared" si="40"/>
        <v>0</v>
      </c>
      <c r="I415" s="7">
        <f t="shared" si="40"/>
        <v>0</v>
      </c>
      <c r="J415" s="7">
        <f t="shared" si="40"/>
        <v>0</v>
      </c>
      <c r="K415" s="7">
        <f t="shared" si="40"/>
        <v>0</v>
      </c>
      <c r="L415" s="7">
        <f t="shared" si="40"/>
        <v>0</v>
      </c>
      <c r="M415" s="7">
        <f t="shared" si="40"/>
        <v>0</v>
      </c>
      <c r="N415" s="7">
        <f t="shared" si="40"/>
        <v>0</v>
      </c>
      <c r="O415" s="7">
        <f t="shared" si="40"/>
        <v>0</v>
      </c>
      <c r="P415" s="7">
        <f t="shared" si="40"/>
        <v>0</v>
      </c>
      <c r="Q415" s="7">
        <f t="shared" si="40"/>
        <v>0</v>
      </c>
      <c r="R415" s="7">
        <f t="shared" si="40"/>
        <v>0</v>
      </c>
      <c r="S415" s="7">
        <f t="shared" si="40"/>
        <v>0</v>
      </c>
      <c r="T415" s="7">
        <f t="shared" si="40"/>
        <v>0</v>
      </c>
      <c r="U415" s="7">
        <f t="shared" si="40"/>
        <v>0</v>
      </c>
      <c r="V415" s="7">
        <f t="shared" si="40"/>
        <v>0</v>
      </c>
    </row>
    <row r="416" spans="1:22" s="27" customFormat="1" ht="15.75" outlineLevel="3">
      <c r="A416" s="52" t="s">
        <v>119</v>
      </c>
      <c r="B416" s="53" t="s">
        <v>14</v>
      </c>
      <c r="C416" s="53" t="s">
        <v>328</v>
      </c>
      <c r="D416" s="53" t="s">
        <v>120</v>
      </c>
      <c r="E416" s="53"/>
      <c r="F416" s="54">
        <f>F417</f>
        <v>8740.58259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48.75" customHeight="1" outlineLevel="3">
      <c r="A417" s="61" t="s">
        <v>202</v>
      </c>
      <c r="B417" s="53" t="s">
        <v>14</v>
      </c>
      <c r="C417" s="53" t="s">
        <v>328</v>
      </c>
      <c r="D417" s="53" t="s">
        <v>84</v>
      </c>
      <c r="E417" s="53"/>
      <c r="F417" s="54">
        <v>8740.58259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" t="s">
        <v>374</v>
      </c>
      <c r="B418" s="6" t="s">
        <v>14</v>
      </c>
      <c r="C418" s="6" t="s">
        <v>375</v>
      </c>
      <c r="D418" s="6" t="s">
        <v>5</v>
      </c>
      <c r="E418" s="6"/>
      <c r="F418" s="7">
        <f>F419</f>
        <v>18.953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52" t="s">
        <v>119</v>
      </c>
      <c r="B419" s="53" t="s">
        <v>14</v>
      </c>
      <c r="C419" s="53" t="s">
        <v>375</v>
      </c>
      <c r="D419" s="53" t="s">
        <v>120</v>
      </c>
      <c r="E419" s="53"/>
      <c r="F419" s="54">
        <f>F420</f>
        <v>18.953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3">
      <c r="A420" s="64" t="s">
        <v>85</v>
      </c>
      <c r="B420" s="53" t="s">
        <v>14</v>
      </c>
      <c r="C420" s="53" t="s">
        <v>375</v>
      </c>
      <c r="D420" s="53" t="s">
        <v>86</v>
      </c>
      <c r="E420" s="53"/>
      <c r="F420" s="54">
        <v>18.953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21.75" customHeight="1" outlineLevel="3">
      <c r="A421" s="82" t="s">
        <v>237</v>
      </c>
      <c r="B421" s="6" t="s">
        <v>14</v>
      </c>
      <c r="C421" s="6" t="s">
        <v>329</v>
      </c>
      <c r="D421" s="6" t="s">
        <v>5</v>
      </c>
      <c r="E421" s="6"/>
      <c r="F421" s="7">
        <f>F422</f>
        <v>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15.75" outlineLevel="3">
      <c r="A422" s="52" t="s">
        <v>119</v>
      </c>
      <c r="B422" s="53" t="s">
        <v>14</v>
      </c>
      <c r="C422" s="53" t="s">
        <v>329</v>
      </c>
      <c r="D422" s="53" t="s">
        <v>120</v>
      </c>
      <c r="E422" s="53"/>
      <c r="F422" s="54">
        <f>F423</f>
        <v>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64" t="s">
        <v>85</v>
      </c>
      <c r="B423" s="53" t="s">
        <v>14</v>
      </c>
      <c r="C423" s="53" t="s">
        <v>329</v>
      </c>
      <c r="D423" s="53" t="s">
        <v>86</v>
      </c>
      <c r="E423" s="53"/>
      <c r="F423" s="54">
        <v>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75" t="s">
        <v>396</v>
      </c>
      <c r="B424" s="9" t="s">
        <v>14</v>
      </c>
      <c r="C424" s="9" t="s">
        <v>342</v>
      </c>
      <c r="D424" s="9" t="s">
        <v>5</v>
      </c>
      <c r="E424" s="9"/>
      <c r="F424" s="10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31.5" outlineLevel="3">
      <c r="A425" s="69" t="s">
        <v>363</v>
      </c>
      <c r="B425" s="19" t="s">
        <v>14</v>
      </c>
      <c r="C425" s="19" t="s">
        <v>362</v>
      </c>
      <c r="D425" s="19" t="s">
        <v>5</v>
      </c>
      <c r="E425" s="19"/>
      <c r="F425" s="2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15.75" outlineLevel="3">
      <c r="A426" s="5" t="s">
        <v>119</v>
      </c>
      <c r="B426" s="6" t="s">
        <v>14</v>
      </c>
      <c r="C426" s="6" t="s">
        <v>362</v>
      </c>
      <c r="D426" s="6" t="s">
        <v>120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5.75" outlineLevel="3">
      <c r="A427" s="64" t="s">
        <v>85</v>
      </c>
      <c r="B427" s="53" t="s">
        <v>14</v>
      </c>
      <c r="C427" s="53" t="s">
        <v>362</v>
      </c>
      <c r="D427" s="53" t="s">
        <v>86</v>
      </c>
      <c r="E427" s="53"/>
      <c r="F427" s="54"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31.5" outlineLevel="3">
      <c r="A428" s="8" t="s">
        <v>397</v>
      </c>
      <c r="B428" s="9" t="s">
        <v>14</v>
      </c>
      <c r="C428" s="9" t="s">
        <v>330</v>
      </c>
      <c r="D428" s="9" t="s">
        <v>5</v>
      </c>
      <c r="E428" s="9"/>
      <c r="F428" s="10">
        <f>F429</f>
        <v>100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6" customHeight="1" outlineLevel="3">
      <c r="A429" s="82" t="s">
        <v>173</v>
      </c>
      <c r="B429" s="6" t="s">
        <v>14</v>
      </c>
      <c r="C429" s="6" t="s">
        <v>331</v>
      </c>
      <c r="D429" s="6" t="s">
        <v>5</v>
      </c>
      <c r="E429" s="6"/>
      <c r="F429" s="7">
        <f>F430</f>
        <v>100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7" customFormat="1" ht="15.75" outlineLevel="3">
      <c r="A430" s="52" t="s">
        <v>95</v>
      </c>
      <c r="B430" s="53" t="s">
        <v>14</v>
      </c>
      <c r="C430" s="53" t="s">
        <v>331</v>
      </c>
      <c r="D430" s="53" t="s">
        <v>96</v>
      </c>
      <c r="E430" s="53"/>
      <c r="F430" s="54">
        <f>F431</f>
        <v>100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7" customFormat="1" ht="31.5" outlineLevel="3">
      <c r="A431" s="52" t="s">
        <v>97</v>
      </c>
      <c r="B431" s="53" t="s">
        <v>14</v>
      </c>
      <c r="C431" s="53" t="s">
        <v>331</v>
      </c>
      <c r="D431" s="53" t="s">
        <v>98</v>
      </c>
      <c r="E431" s="53"/>
      <c r="F431" s="54">
        <v>100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31.5" outlineLevel="3">
      <c r="A432" s="8" t="s">
        <v>398</v>
      </c>
      <c r="B432" s="9" t="s">
        <v>14</v>
      </c>
      <c r="C432" s="9" t="s">
        <v>332</v>
      </c>
      <c r="D432" s="9" t="s">
        <v>5</v>
      </c>
      <c r="E432" s="9"/>
      <c r="F432" s="10">
        <f>F433</f>
        <v>36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3">
      <c r="A433" s="82" t="s">
        <v>174</v>
      </c>
      <c r="B433" s="6" t="s">
        <v>14</v>
      </c>
      <c r="C433" s="6" t="s">
        <v>333</v>
      </c>
      <c r="D433" s="6" t="s">
        <v>5</v>
      </c>
      <c r="E433" s="6"/>
      <c r="F433" s="7">
        <f>F434</f>
        <v>36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52" t="s">
        <v>95</v>
      </c>
      <c r="B434" s="53" t="s">
        <v>14</v>
      </c>
      <c r="C434" s="53" t="s">
        <v>333</v>
      </c>
      <c r="D434" s="53" t="s">
        <v>96</v>
      </c>
      <c r="E434" s="53"/>
      <c r="F434" s="54">
        <f>F435</f>
        <v>36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3">
      <c r="A435" s="52" t="s">
        <v>97</v>
      </c>
      <c r="B435" s="53" t="s">
        <v>14</v>
      </c>
      <c r="C435" s="53" t="s">
        <v>333</v>
      </c>
      <c r="D435" s="53" t="s">
        <v>98</v>
      </c>
      <c r="E435" s="53"/>
      <c r="F435" s="54">
        <v>36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3">
      <c r="A436" s="8" t="s">
        <v>399</v>
      </c>
      <c r="B436" s="9" t="s">
        <v>14</v>
      </c>
      <c r="C436" s="9" t="s">
        <v>334</v>
      </c>
      <c r="D436" s="9" t="s">
        <v>5</v>
      </c>
      <c r="E436" s="9"/>
      <c r="F436" s="10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3">
      <c r="A437" s="82" t="s">
        <v>175</v>
      </c>
      <c r="B437" s="6" t="s">
        <v>14</v>
      </c>
      <c r="C437" s="6" t="s">
        <v>335</v>
      </c>
      <c r="D437" s="6" t="s">
        <v>5</v>
      </c>
      <c r="E437" s="6"/>
      <c r="F437" s="7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3">
      <c r="A438" s="52" t="s">
        <v>95</v>
      </c>
      <c r="B438" s="53" t="s">
        <v>14</v>
      </c>
      <c r="C438" s="53" t="s">
        <v>335</v>
      </c>
      <c r="D438" s="53" t="s">
        <v>96</v>
      </c>
      <c r="E438" s="53"/>
      <c r="F438" s="54">
        <f>F439</f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3">
      <c r="A439" s="52" t="s">
        <v>97</v>
      </c>
      <c r="B439" s="53" t="s">
        <v>14</v>
      </c>
      <c r="C439" s="53" t="s">
        <v>335</v>
      </c>
      <c r="D439" s="53" t="s">
        <v>98</v>
      </c>
      <c r="E439" s="53"/>
      <c r="F439" s="54">
        <v>50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7.25" customHeight="1" outlineLevel="6">
      <c r="A440" s="16" t="s">
        <v>50</v>
      </c>
      <c r="B440" s="17" t="s">
        <v>49</v>
      </c>
      <c r="C440" s="17" t="s">
        <v>247</v>
      </c>
      <c r="D440" s="17" t="s">
        <v>5</v>
      </c>
      <c r="E440" s="17"/>
      <c r="F440" s="86">
        <f>F441+F447+F458+F464</f>
        <v>10272.1786</v>
      </c>
      <c r="G440" s="18" t="e">
        <f aca="true" t="shared" si="41" ref="G440:V440">G441+G447+G458</f>
        <v>#REF!</v>
      </c>
      <c r="H440" s="18" t="e">
        <f t="shared" si="41"/>
        <v>#REF!</v>
      </c>
      <c r="I440" s="18" t="e">
        <f t="shared" si="41"/>
        <v>#REF!</v>
      </c>
      <c r="J440" s="18" t="e">
        <f t="shared" si="41"/>
        <v>#REF!</v>
      </c>
      <c r="K440" s="18" t="e">
        <f t="shared" si="41"/>
        <v>#REF!</v>
      </c>
      <c r="L440" s="18" t="e">
        <f t="shared" si="41"/>
        <v>#REF!</v>
      </c>
      <c r="M440" s="18" t="e">
        <f t="shared" si="41"/>
        <v>#REF!</v>
      </c>
      <c r="N440" s="18" t="e">
        <f t="shared" si="41"/>
        <v>#REF!</v>
      </c>
      <c r="O440" s="18" t="e">
        <f t="shared" si="41"/>
        <v>#REF!</v>
      </c>
      <c r="P440" s="18" t="e">
        <f t="shared" si="41"/>
        <v>#REF!</v>
      </c>
      <c r="Q440" s="18" t="e">
        <f t="shared" si="41"/>
        <v>#REF!</v>
      </c>
      <c r="R440" s="18" t="e">
        <f t="shared" si="41"/>
        <v>#REF!</v>
      </c>
      <c r="S440" s="18" t="e">
        <f t="shared" si="41"/>
        <v>#REF!</v>
      </c>
      <c r="T440" s="18" t="e">
        <f t="shared" si="41"/>
        <v>#REF!</v>
      </c>
      <c r="U440" s="18" t="e">
        <f t="shared" si="41"/>
        <v>#REF!</v>
      </c>
      <c r="V440" s="18" t="e">
        <f t="shared" si="41"/>
        <v>#REF!</v>
      </c>
    </row>
    <row r="441" spans="1:22" s="27" customFormat="1" ht="15.75" outlineLevel="3">
      <c r="A441" s="78" t="s">
        <v>39</v>
      </c>
      <c r="B441" s="33" t="s">
        <v>15</v>
      </c>
      <c r="C441" s="33" t="s">
        <v>247</v>
      </c>
      <c r="D441" s="33" t="s">
        <v>5</v>
      </c>
      <c r="E441" s="33"/>
      <c r="F441" s="71">
        <f>F442</f>
        <v>790</v>
      </c>
      <c r="G441" s="10">
        <f aca="true" t="shared" si="42" ref="G441:V441">G443</f>
        <v>0</v>
      </c>
      <c r="H441" s="10">
        <f t="shared" si="42"/>
        <v>0</v>
      </c>
      <c r="I441" s="10">
        <f t="shared" si="42"/>
        <v>0</v>
      </c>
      <c r="J441" s="10">
        <f t="shared" si="42"/>
        <v>0</v>
      </c>
      <c r="K441" s="10">
        <f t="shared" si="42"/>
        <v>0</v>
      </c>
      <c r="L441" s="10">
        <f t="shared" si="42"/>
        <v>0</v>
      </c>
      <c r="M441" s="10">
        <f t="shared" si="42"/>
        <v>0</v>
      </c>
      <c r="N441" s="10">
        <f t="shared" si="42"/>
        <v>0</v>
      </c>
      <c r="O441" s="10">
        <f t="shared" si="42"/>
        <v>0</v>
      </c>
      <c r="P441" s="10">
        <f t="shared" si="42"/>
        <v>0</v>
      </c>
      <c r="Q441" s="10">
        <f t="shared" si="42"/>
        <v>0</v>
      </c>
      <c r="R441" s="10">
        <f t="shared" si="42"/>
        <v>0</v>
      </c>
      <c r="S441" s="10">
        <f t="shared" si="42"/>
        <v>0</v>
      </c>
      <c r="T441" s="10">
        <f t="shared" si="42"/>
        <v>0</v>
      </c>
      <c r="U441" s="10">
        <f t="shared" si="42"/>
        <v>0</v>
      </c>
      <c r="V441" s="10">
        <f t="shared" si="42"/>
        <v>0</v>
      </c>
    </row>
    <row r="442" spans="1:22" s="27" customFormat="1" ht="31.5" outlineLevel="3">
      <c r="A442" s="22" t="s">
        <v>134</v>
      </c>
      <c r="B442" s="9" t="s">
        <v>15</v>
      </c>
      <c r="C442" s="9" t="s">
        <v>248</v>
      </c>
      <c r="D442" s="9" t="s">
        <v>5</v>
      </c>
      <c r="E442" s="9"/>
      <c r="F442" s="10">
        <f>F443</f>
        <v>790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5" customFormat="1" ht="30.75" customHeight="1" outlineLevel="3">
      <c r="A443" s="22" t="s">
        <v>136</v>
      </c>
      <c r="B443" s="12" t="s">
        <v>15</v>
      </c>
      <c r="C443" s="12" t="s">
        <v>249</v>
      </c>
      <c r="D443" s="12" t="s">
        <v>5</v>
      </c>
      <c r="E443" s="12"/>
      <c r="F443" s="13">
        <f>F444</f>
        <v>790</v>
      </c>
      <c r="G443" s="13">
        <f aca="true" t="shared" si="43" ref="G443:V444">G444</f>
        <v>0</v>
      </c>
      <c r="H443" s="13">
        <f t="shared" si="43"/>
        <v>0</v>
      </c>
      <c r="I443" s="13">
        <f t="shared" si="43"/>
        <v>0</v>
      </c>
      <c r="J443" s="13">
        <f t="shared" si="43"/>
        <v>0</v>
      </c>
      <c r="K443" s="13">
        <f t="shared" si="43"/>
        <v>0</v>
      </c>
      <c r="L443" s="13">
        <f t="shared" si="43"/>
        <v>0</v>
      </c>
      <c r="M443" s="13">
        <f t="shared" si="43"/>
        <v>0</v>
      </c>
      <c r="N443" s="13">
        <f t="shared" si="43"/>
        <v>0</v>
      </c>
      <c r="O443" s="13">
        <f t="shared" si="43"/>
        <v>0</v>
      </c>
      <c r="P443" s="13">
        <f t="shared" si="43"/>
        <v>0</v>
      </c>
      <c r="Q443" s="13">
        <f t="shared" si="43"/>
        <v>0</v>
      </c>
      <c r="R443" s="13">
        <f t="shared" si="43"/>
        <v>0</v>
      </c>
      <c r="S443" s="13">
        <f t="shared" si="43"/>
        <v>0</v>
      </c>
      <c r="T443" s="13">
        <f t="shared" si="43"/>
        <v>0</v>
      </c>
      <c r="U443" s="13">
        <f t="shared" si="43"/>
        <v>0</v>
      </c>
      <c r="V443" s="13">
        <f t="shared" si="43"/>
        <v>0</v>
      </c>
    </row>
    <row r="444" spans="1:22" s="27" customFormat="1" ht="33" customHeight="1" outlineLevel="4">
      <c r="A444" s="55" t="s">
        <v>176</v>
      </c>
      <c r="B444" s="19" t="s">
        <v>15</v>
      </c>
      <c r="C444" s="19" t="s">
        <v>336</v>
      </c>
      <c r="D444" s="19" t="s">
        <v>5</v>
      </c>
      <c r="E444" s="19"/>
      <c r="F444" s="20">
        <f>F445</f>
        <v>790</v>
      </c>
      <c r="G444" s="7">
        <f t="shared" si="43"/>
        <v>0</v>
      </c>
      <c r="H444" s="7">
        <f t="shared" si="43"/>
        <v>0</v>
      </c>
      <c r="I444" s="7">
        <f t="shared" si="43"/>
        <v>0</v>
      </c>
      <c r="J444" s="7">
        <f t="shared" si="43"/>
        <v>0</v>
      </c>
      <c r="K444" s="7">
        <f t="shared" si="43"/>
        <v>0</v>
      </c>
      <c r="L444" s="7">
        <f t="shared" si="43"/>
        <v>0</v>
      </c>
      <c r="M444" s="7">
        <f t="shared" si="43"/>
        <v>0</v>
      </c>
      <c r="N444" s="7">
        <f t="shared" si="43"/>
        <v>0</v>
      </c>
      <c r="O444" s="7">
        <f t="shared" si="43"/>
        <v>0</v>
      </c>
      <c r="P444" s="7">
        <f t="shared" si="43"/>
        <v>0</v>
      </c>
      <c r="Q444" s="7">
        <f t="shared" si="43"/>
        <v>0</v>
      </c>
      <c r="R444" s="7">
        <f t="shared" si="43"/>
        <v>0</v>
      </c>
      <c r="S444" s="7">
        <f t="shared" si="43"/>
        <v>0</v>
      </c>
      <c r="T444" s="7">
        <f t="shared" si="43"/>
        <v>0</v>
      </c>
      <c r="U444" s="7">
        <f t="shared" si="43"/>
        <v>0</v>
      </c>
      <c r="V444" s="7">
        <f t="shared" si="43"/>
        <v>0</v>
      </c>
    </row>
    <row r="445" spans="1:22" s="27" customFormat="1" ht="15.75" outlineLevel="5">
      <c r="A445" s="5" t="s">
        <v>125</v>
      </c>
      <c r="B445" s="6" t="s">
        <v>15</v>
      </c>
      <c r="C445" s="6" t="s">
        <v>336</v>
      </c>
      <c r="D445" s="6" t="s">
        <v>123</v>
      </c>
      <c r="E445" s="6"/>
      <c r="F445" s="7">
        <f>F446</f>
        <v>790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31.5" outlineLevel="5">
      <c r="A446" s="52" t="s">
        <v>126</v>
      </c>
      <c r="B446" s="53" t="s">
        <v>15</v>
      </c>
      <c r="C446" s="53" t="s">
        <v>336</v>
      </c>
      <c r="D446" s="53" t="s">
        <v>124</v>
      </c>
      <c r="E446" s="53"/>
      <c r="F446" s="54">
        <v>790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15.75" outlineLevel="3">
      <c r="A447" s="78" t="s">
        <v>40</v>
      </c>
      <c r="B447" s="33" t="s">
        <v>16</v>
      </c>
      <c r="C447" s="33" t="s">
        <v>247</v>
      </c>
      <c r="D447" s="33" t="s">
        <v>5</v>
      </c>
      <c r="E447" s="33"/>
      <c r="F447" s="71">
        <f>F448+F454</f>
        <v>5906.178599999999</v>
      </c>
      <c r="G447" s="10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#REF!</f>
        <v>#REF!</v>
      </c>
      <c r="M447" s="10" t="e">
        <f>#REF!</f>
        <v>#REF!</v>
      </c>
      <c r="N447" s="10" t="e">
        <f>#REF!</f>
        <v>#REF!</v>
      </c>
      <c r="O447" s="10" t="e">
        <f>#REF!</f>
        <v>#REF!</v>
      </c>
      <c r="P447" s="10" t="e">
        <f>#REF!</f>
        <v>#REF!</v>
      </c>
      <c r="Q447" s="10" t="e">
        <f>#REF!</f>
        <v>#REF!</v>
      </c>
      <c r="R447" s="10" t="e">
        <f>#REF!</f>
        <v>#REF!</v>
      </c>
      <c r="S447" s="10" t="e">
        <f>#REF!</f>
        <v>#REF!</v>
      </c>
      <c r="T447" s="10" t="e">
        <f>#REF!</f>
        <v>#REF!</v>
      </c>
      <c r="U447" s="10" t="e">
        <f>#REF!</f>
        <v>#REF!</v>
      </c>
      <c r="V447" s="10" t="e">
        <f>#REF!</f>
        <v>#REF!</v>
      </c>
    </row>
    <row r="448" spans="1:22" s="27" customFormat="1" ht="31.5" outlineLevel="5">
      <c r="A448" s="8" t="s">
        <v>400</v>
      </c>
      <c r="B448" s="9" t="s">
        <v>16</v>
      </c>
      <c r="C448" s="9" t="s">
        <v>337</v>
      </c>
      <c r="D448" s="9" t="s">
        <v>5</v>
      </c>
      <c r="E448" s="9"/>
      <c r="F448" s="10">
        <f>F449+F452+F453</f>
        <v>5906.178599999999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31.5" outlineLevel="5">
      <c r="A449" s="69" t="s">
        <v>177</v>
      </c>
      <c r="B449" s="19" t="s">
        <v>16</v>
      </c>
      <c r="C449" s="19" t="s">
        <v>338</v>
      </c>
      <c r="D449" s="19" t="s">
        <v>5</v>
      </c>
      <c r="E449" s="19"/>
      <c r="F449" s="20">
        <f>F450</f>
        <v>1419.75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5">
      <c r="A450" s="5" t="s">
        <v>105</v>
      </c>
      <c r="B450" s="6" t="s">
        <v>16</v>
      </c>
      <c r="C450" s="6" t="s">
        <v>338</v>
      </c>
      <c r="D450" s="6" t="s">
        <v>106</v>
      </c>
      <c r="E450" s="6"/>
      <c r="F450" s="7">
        <f>F451</f>
        <v>1419.75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15.75" outlineLevel="5">
      <c r="A451" s="52" t="s">
        <v>128</v>
      </c>
      <c r="B451" s="53" t="s">
        <v>16</v>
      </c>
      <c r="C451" s="53" t="s">
        <v>338</v>
      </c>
      <c r="D451" s="53" t="s">
        <v>127</v>
      </c>
      <c r="E451" s="53"/>
      <c r="F451" s="54">
        <v>1419.75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31.5" outlineLevel="5">
      <c r="A452" s="69" t="s">
        <v>370</v>
      </c>
      <c r="B452" s="19" t="s">
        <v>16</v>
      </c>
      <c r="C452" s="19" t="s">
        <v>372</v>
      </c>
      <c r="D452" s="19" t="s">
        <v>127</v>
      </c>
      <c r="E452" s="19"/>
      <c r="F452" s="89">
        <v>2093.75134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31.5" outlineLevel="5">
      <c r="A453" s="69" t="s">
        <v>371</v>
      </c>
      <c r="B453" s="19" t="s">
        <v>16</v>
      </c>
      <c r="C453" s="19" t="s">
        <v>377</v>
      </c>
      <c r="D453" s="19" t="s">
        <v>127</v>
      </c>
      <c r="E453" s="19"/>
      <c r="F453" s="89">
        <v>2392.67726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15.75" outlineLevel="5">
      <c r="A454" s="8" t="s">
        <v>178</v>
      </c>
      <c r="B454" s="9" t="s">
        <v>16</v>
      </c>
      <c r="C454" s="9" t="s">
        <v>339</v>
      </c>
      <c r="D454" s="9" t="s">
        <v>5</v>
      </c>
      <c r="E454" s="9"/>
      <c r="F454" s="10">
        <f>F455</f>
        <v>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7" customFormat="1" ht="36.75" customHeight="1" outlineLevel="5">
      <c r="A455" s="69" t="s">
        <v>177</v>
      </c>
      <c r="B455" s="19" t="s">
        <v>16</v>
      </c>
      <c r="C455" s="19" t="s">
        <v>340</v>
      </c>
      <c r="D455" s="19" t="s">
        <v>5</v>
      </c>
      <c r="E455" s="19"/>
      <c r="F455" s="20">
        <f>F456</f>
        <v>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7" customFormat="1" ht="31.5" outlineLevel="5">
      <c r="A456" s="5" t="s">
        <v>105</v>
      </c>
      <c r="B456" s="6" t="s">
        <v>16</v>
      </c>
      <c r="C456" s="6" t="s">
        <v>340</v>
      </c>
      <c r="D456" s="6" t="s">
        <v>106</v>
      </c>
      <c r="E456" s="6"/>
      <c r="F456" s="7">
        <f>F457</f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7" customFormat="1" ht="15.75" outlineLevel="5">
      <c r="A457" s="52" t="s">
        <v>128</v>
      </c>
      <c r="B457" s="53" t="s">
        <v>16</v>
      </c>
      <c r="C457" s="53" t="s">
        <v>340</v>
      </c>
      <c r="D457" s="53" t="s">
        <v>127</v>
      </c>
      <c r="E457" s="53"/>
      <c r="F457" s="54"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15.75" outlineLevel="5">
      <c r="A458" s="78" t="s">
        <v>45</v>
      </c>
      <c r="B458" s="33" t="s">
        <v>23</v>
      </c>
      <c r="C458" s="33" t="s">
        <v>247</v>
      </c>
      <c r="D458" s="33" t="s">
        <v>5</v>
      </c>
      <c r="E458" s="33"/>
      <c r="F458" s="71">
        <f>F459</f>
        <v>3576</v>
      </c>
      <c r="G458" s="10">
        <f aca="true" t="shared" si="44" ref="G458:V458">G460</f>
        <v>0</v>
      </c>
      <c r="H458" s="10">
        <f t="shared" si="44"/>
        <v>0</v>
      </c>
      <c r="I458" s="10">
        <f t="shared" si="44"/>
        <v>0</v>
      </c>
      <c r="J458" s="10">
        <f t="shared" si="44"/>
        <v>0</v>
      </c>
      <c r="K458" s="10">
        <f t="shared" si="44"/>
        <v>0</v>
      </c>
      <c r="L458" s="10">
        <f t="shared" si="44"/>
        <v>0</v>
      </c>
      <c r="M458" s="10">
        <f t="shared" si="44"/>
        <v>0</v>
      </c>
      <c r="N458" s="10">
        <f t="shared" si="44"/>
        <v>0</v>
      </c>
      <c r="O458" s="10">
        <f t="shared" si="44"/>
        <v>0</v>
      </c>
      <c r="P458" s="10">
        <f t="shared" si="44"/>
        <v>0</v>
      </c>
      <c r="Q458" s="10">
        <f t="shared" si="44"/>
        <v>0</v>
      </c>
      <c r="R458" s="10">
        <f t="shared" si="44"/>
        <v>0</v>
      </c>
      <c r="S458" s="10">
        <f t="shared" si="44"/>
        <v>0</v>
      </c>
      <c r="T458" s="10">
        <f t="shared" si="44"/>
        <v>0</v>
      </c>
      <c r="U458" s="10">
        <f t="shared" si="44"/>
        <v>0</v>
      </c>
      <c r="V458" s="10">
        <f t="shared" si="44"/>
        <v>0</v>
      </c>
    </row>
    <row r="459" spans="1:22" s="27" customFormat="1" ht="31.5" outlineLevel="5">
      <c r="A459" s="22" t="s">
        <v>134</v>
      </c>
      <c r="B459" s="9" t="s">
        <v>23</v>
      </c>
      <c r="C459" s="9" t="s">
        <v>248</v>
      </c>
      <c r="D459" s="9" t="s">
        <v>5</v>
      </c>
      <c r="E459" s="9"/>
      <c r="F459" s="10">
        <f>F460</f>
        <v>3576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27" customFormat="1" ht="31.5" outlineLevel="5">
      <c r="A460" s="22" t="s">
        <v>136</v>
      </c>
      <c r="B460" s="12" t="s">
        <v>23</v>
      </c>
      <c r="C460" s="12" t="s">
        <v>249</v>
      </c>
      <c r="D460" s="12" t="s">
        <v>5</v>
      </c>
      <c r="E460" s="12"/>
      <c r="F460" s="13">
        <f>F461</f>
        <v>3576</v>
      </c>
      <c r="G460" s="13">
        <f aca="true" t="shared" si="45" ref="G460:V461">G461</f>
        <v>0</v>
      </c>
      <c r="H460" s="13">
        <f t="shared" si="45"/>
        <v>0</v>
      </c>
      <c r="I460" s="13">
        <f t="shared" si="45"/>
        <v>0</v>
      </c>
      <c r="J460" s="13">
        <f t="shared" si="45"/>
        <v>0</v>
      </c>
      <c r="K460" s="13">
        <f t="shared" si="45"/>
        <v>0</v>
      </c>
      <c r="L460" s="13">
        <f t="shared" si="45"/>
        <v>0</v>
      </c>
      <c r="M460" s="13">
        <f t="shared" si="45"/>
        <v>0</v>
      </c>
      <c r="N460" s="13">
        <f t="shared" si="45"/>
        <v>0</v>
      </c>
      <c r="O460" s="13">
        <f t="shared" si="45"/>
        <v>0</v>
      </c>
      <c r="P460" s="13">
        <f t="shared" si="45"/>
        <v>0</v>
      </c>
      <c r="Q460" s="13">
        <f t="shared" si="45"/>
        <v>0</v>
      </c>
      <c r="R460" s="13">
        <f t="shared" si="45"/>
        <v>0</v>
      </c>
      <c r="S460" s="13">
        <f t="shared" si="45"/>
        <v>0</v>
      </c>
      <c r="T460" s="13">
        <f t="shared" si="45"/>
        <v>0</v>
      </c>
      <c r="U460" s="13">
        <f t="shared" si="45"/>
        <v>0</v>
      </c>
      <c r="V460" s="13">
        <f t="shared" si="45"/>
        <v>0</v>
      </c>
    </row>
    <row r="461" spans="1:22" s="27" customFormat="1" ht="47.25" outlineLevel="5">
      <c r="A461" s="69" t="s">
        <v>179</v>
      </c>
      <c r="B461" s="19" t="s">
        <v>23</v>
      </c>
      <c r="C461" s="19" t="s">
        <v>341</v>
      </c>
      <c r="D461" s="19" t="s">
        <v>5</v>
      </c>
      <c r="E461" s="19"/>
      <c r="F461" s="20">
        <f>F462</f>
        <v>3576</v>
      </c>
      <c r="G461" s="7">
        <f t="shared" si="45"/>
        <v>0</v>
      </c>
      <c r="H461" s="7">
        <f t="shared" si="45"/>
        <v>0</v>
      </c>
      <c r="I461" s="7">
        <f t="shared" si="45"/>
        <v>0</v>
      </c>
      <c r="J461" s="7">
        <f t="shared" si="45"/>
        <v>0</v>
      </c>
      <c r="K461" s="7">
        <f t="shared" si="45"/>
        <v>0</v>
      </c>
      <c r="L461" s="7">
        <f t="shared" si="45"/>
        <v>0</v>
      </c>
      <c r="M461" s="7">
        <f t="shared" si="45"/>
        <v>0</v>
      </c>
      <c r="N461" s="7">
        <f t="shared" si="45"/>
        <v>0</v>
      </c>
      <c r="O461" s="7">
        <f t="shared" si="45"/>
        <v>0</v>
      </c>
      <c r="P461" s="7">
        <f t="shared" si="45"/>
        <v>0</v>
      </c>
      <c r="Q461" s="7">
        <f t="shared" si="45"/>
        <v>0</v>
      </c>
      <c r="R461" s="7">
        <f t="shared" si="45"/>
        <v>0</v>
      </c>
      <c r="S461" s="7">
        <f t="shared" si="45"/>
        <v>0</v>
      </c>
      <c r="T461" s="7">
        <f t="shared" si="45"/>
        <v>0</v>
      </c>
      <c r="U461" s="7">
        <f t="shared" si="45"/>
        <v>0</v>
      </c>
      <c r="V461" s="7">
        <f t="shared" si="45"/>
        <v>0</v>
      </c>
    </row>
    <row r="462" spans="1:22" s="27" customFormat="1" ht="15.75" outlineLevel="5">
      <c r="A462" s="5" t="s">
        <v>125</v>
      </c>
      <c r="B462" s="6" t="s">
        <v>23</v>
      </c>
      <c r="C462" s="6" t="s">
        <v>341</v>
      </c>
      <c r="D462" s="6" t="s">
        <v>123</v>
      </c>
      <c r="E462" s="6"/>
      <c r="F462" s="7">
        <f>F463</f>
        <v>3576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31.5" outlineLevel="5">
      <c r="A463" s="52" t="s">
        <v>126</v>
      </c>
      <c r="B463" s="53" t="s">
        <v>23</v>
      </c>
      <c r="C463" s="53" t="s">
        <v>341</v>
      </c>
      <c r="D463" s="53" t="s">
        <v>124</v>
      </c>
      <c r="E463" s="53"/>
      <c r="F463" s="54">
        <v>3576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5.75" outlineLevel="5">
      <c r="A464" s="78" t="s">
        <v>180</v>
      </c>
      <c r="B464" s="33" t="s">
        <v>181</v>
      </c>
      <c r="C464" s="33" t="s">
        <v>247</v>
      </c>
      <c r="D464" s="33" t="s">
        <v>5</v>
      </c>
      <c r="E464" s="33"/>
      <c r="F464" s="71">
        <f>F465</f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outlineLevel="5">
      <c r="A465" s="14" t="s">
        <v>396</v>
      </c>
      <c r="B465" s="9" t="s">
        <v>181</v>
      </c>
      <c r="C465" s="9" t="s">
        <v>342</v>
      </c>
      <c r="D465" s="9" t="s">
        <v>5</v>
      </c>
      <c r="E465" s="9"/>
      <c r="F465" s="10">
        <f>F466</f>
        <v>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3" customHeight="1" outlineLevel="5">
      <c r="A466" s="69" t="s">
        <v>183</v>
      </c>
      <c r="B466" s="19" t="s">
        <v>181</v>
      </c>
      <c r="C466" s="19" t="s">
        <v>343</v>
      </c>
      <c r="D466" s="19" t="s">
        <v>5</v>
      </c>
      <c r="E466" s="19"/>
      <c r="F466" s="20">
        <f>F467</f>
        <v>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15.75" outlineLevel="5">
      <c r="A467" s="5" t="s">
        <v>95</v>
      </c>
      <c r="B467" s="6" t="s">
        <v>182</v>
      </c>
      <c r="C467" s="6" t="s">
        <v>343</v>
      </c>
      <c r="D467" s="6" t="s">
        <v>96</v>
      </c>
      <c r="E467" s="6"/>
      <c r="F467" s="7">
        <f>F468</f>
        <v>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52" t="s">
        <v>97</v>
      </c>
      <c r="B468" s="53" t="s">
        <v>181</v>
      </c>
      <c r="C468" s="53" t="s">
        <v>343</v>
      </c>
      <c r="D468" s="53" t="s">
        <v>98</v>
      </c>
      <c r="E468" s="53"/>
      <c r="F468" s="54">
        <v>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8.75" outlineLevel="5">
      <c r="A469" s="16" t="s">
        <v>77</v>
      </c>
      <c r="B469" s="17" t="s">
        <v>48</v>
      </c>
      <c r="C469" s="17" t="s">
        <v>247</v>
      </c>
      <c r="D469" s="17" t="s">
        <v>5</v>
      </c>
      <c r="E469" s="17"/>
      <c r="F469" s="18">
        <f>F470+F475</f>
        <v>200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8" t="s">
        <v>401</v>
      </c>
      <c r="B470" s="9" t="s">
        <v>17</v>
      </c>
      <c r="C470" s="9" t="s">
        <v>247</v>
      </c>
      <c r="D470" s="9" t="s">
        <v>5</v>
      </c>
      <c r="E470" s="9"/>
      <c r="F470" s="10">
        <f>F471</f>
        <v>200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66" t="s">
        <v>225</v>
      </c>
      <c r="B471" s="19" t="s">
        <v>17</v>
      </c>
      <c r="C471" s="19" t="s">
        <v>344</v>
      </c>
      <c r="D471" s="19" t="s">
        <v>5</v>
      </c>
      <c r="E471" s="19"/>
      <c r="F471" s="20">
        <f>F472</f>
        <v>200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6" customHeight="1" outlineLevel="5">
      <c r="A472" s="69" t="s">
        <v>184</v>
      </c>
      <c r="B472" s="19" t="s">
        <v>17</v>
      </c>
      <c r="C472" s="19" t="s">
        <v>345</v>
      </c>
      <c r="D472" s="19" t="s">
        <v>5</v>
      </c>
      <c r="E472" s="19"/>
      <c r="F472" s="20">
        <f>F473</f>
        <v>200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15.75" outlineLevel="5">
      <c r="A473" s="5" t="s">
        <v>95</v>
      </c>
      <c r="B473" s="6" t="s">
        <v>17</v>
      </c>
      <c r="C473" s="6" t="s">
        <v>345</v>
      </c>
      <c r="D473" s="6" t="s">
        <v>96</v>
      </c>
      <c r="E473" s="6"/>
      <c r="F473" s="7">
        <f>F474</f>
        <v>200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31.5" outlineLevel="5">
      <c r="A474" s="52" t="s">
        <v>97</v>
      </c>
      <c r="B474" s="53" t="s">
        <v>17</v>
      </c>
      <c r="C474" s="53" t="s">
        <v>345</v>
      </c>
      <c r="D474" s="53" t="s">
        <v>98</v>
      </c>
      <c r="E474" s="53"/>
      <c r="F474" s="54">
        <v>200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21" t="s">
        <v>87</v>
      </c>
      <c r="B475" s="9" t="s">
        <v>88</v>
      </c>
      <c r="C475" s="9" t="s">
        <v>247</v>
      </c>
      <c r="D475" s="9" t="s">
        <v>5</v>
      </c>
      <c r="E475" s="6"/>
      <c r="F475" s="10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66" t="s">
        <v>401</v>
      </c>
      <c r="B476" s="19" t="s">
        <v>88</v>
      </c>
      <c r="C476" s="19" t="s">
        <v>344</v>
      </c>
      <c r="D476" s="19" t="s">
        <v>5</v>
      </c>
      <c r="E476" s="19"/>
      <c r="F476" s="20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47.25" outlineLevel="5">
      <c r="A477" s="5" t="s">
        <v>185</v>
      </c>
      <c r="B477" s="6" t="s">
        <v>88</v>
      </c>
      <c r="C477" s="6" t="s">
        <v>346</v>
      </c>
      <c r="D477" s="6" t="s">
        <v>5</v>
      </c>
      <c r="E477" s="6"/>
      <c r="F477" s="7">
        <f>F478</f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52" t="s">
        <v>118</v>
      </c>
      <c r="B478" s="53" t="s">
        <v>88</v>
      </c>
      <c r="C478" s="53" t="s">
        <v>346</v>
      </c>
      <c r="D478" s="53" t="s">
        <v>117</v>
      </c>
      <c r="E478" s="53"/>
      <c r="F478" s="54">
        <v>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18.75" outlineLevel="5">
      <c r="A479" s="16" t="s">
        <v>72</v>
      </c>
      <c r="B479" s="17" t="s">
        <v>73</v>
      </c>
      <c r="C479" s="17" t="s">
        <v>247</v>
      </c>
      <c r="D479" s="17" t="s">
        <v>5</v>
      </c>
      <c r="E479" s="17"/>
      <c r="F479" s="18">
        <f>F480+F486</f>
        <v>2000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customHeight="1" outlineLevel="5">
      <c r="A480" s="85" t="s">
        <v>47</v>
      </c>
      <c r="B480" s="83" t="s">
        <v>74</v>
      </c>
      <c r="C480" s="83" t="s">
        <v>347</v>
      </c>
      <c r="D480" s="83" t="s">
        <v>5</v>
      </c>
      <c r="E480" s="83"/>
      <c r="F480" s="84">
        <f>F481</f>
        <v>2000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customHeight="1" outlineLevel="5">
      <c r="A481" s="22" t="s">
        <v>134</v>
      </c>
      <c r="B481" s="12" t="s">
        <v>74</v>
      </c>
      <c r="C481" s="12" t="s">
        <v>248</v>
      </c>
      <c r="D481" s="12" t="s">
        <v>5</v>
      </c>
      <c r="E481" s="12"/>
      <c r="F481" s="13">
        <f>F482</f>
        <v>2000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1.5" outlineLevel="5">
      <c r="A482" s="22" t="s">
        <v>136</v>
      </c>
      <c r="B482" s="9" t="s">
        <v>74</v>
      </c>
      <c r="C482" s="9" t="s">
        <v>249</v>
      </c>
      <c r="D482" s="9" t="s">
        <v>5</v>
      </c>
      <c r="E482" s="9"/>
      <c r="F482" s="10">
        <f>F483</f>
        <v>2000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69" t="s">
        <v>186</v>
      </c>
      <c r="B483" s="19" t="s">
        <v>74</v>
      </c>
      <c r="C483" s="19" t="s">
        <v>348</v>
      </c>
      <c r="D483" s="19" t="s">
        <v>5</v>
      </c>
      <c r="E483" s="19"/>
      <c r="F483" s="20">
        <f>F484</f>
        <v>2000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15.75" outlineLevel="5">
      <c r="A484" s="5" t="s">
        <v>119</v>
      </c>
      <c r="B484" s="6" t="s">
        <v>74</v>
      </c>
      <c r="C484" s="6" t="s">
        <v>348</v>
      </c>
      <c r="D484" s="6" t="s">
        <v>120</v>
      </c>
      <c r="E484" s="6"/>
      <c r="F484" s="7">
        <f>F485</f>
        <v>2000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7.25" outlineLevel="5">
      <c r="A485" s="61" t="s">
        <v>202</v>
      </c>
      <c r="B485" s="53" t="s">
        <v>74</v>
      </c>
      <c r="C485" s="53" t="s">
        <v>348</v>
      </c>
      <c r="D485" s="53" t="s">
        <v>84</v>
      </c>
      <c r="E485" s="53"/>
      <c r="F485" s="54">
        <v>2000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15.75" outlineLevel="5">
      <c r="A486" s="78" t="s">
        <v>76</v>
      </c>
      <c r="B486" s="33" t="s">
        <v>75</v>
      </c>
      <c r="C486" s="33" t="s">
        <v>347</v>
      </c>
      <c r="D486" s="33" t="s">
        <v>5</v>
      </c>
      <c r="E486" s="33"/>
      <c r="F486" s="71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22" t="s">
        <v>134</v>
      </c>
      <c r="B487" s="12" t="s">
        <v>75</v>
      </c>
      <c r="C487" s="12" t="s">
        <v>248</v>
      </c>
      <c r="D487" s="12" t="s">
        <v>5</v>
      </c>
      <c r="E487" s="12"/>
      <c r="F487" s="13">
        <f>F488</f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22" t="s">
        <v>136</v>
      </c>
      <c r="B488" s="12" t="s">
        <v>75</v>
      </c>
      <c r="C488" s="12" t="s">
        <v>249</v>
      </c>
      <c r="D488" s="12" t="s">
        <v>5</v>
      </c>
      <c r="E488" s="12"/>
      <c r="F488" s="13">
        <f>F489</f>
        <v>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47.25" outlineLevel="5">
      <c r="A489" s="55" t="s">
        <v>187</v>
      </c>
      <c r="B489" s="19" t="s">
        <v>75</v>
      </c>
      <c r="C489" s="19" t="s">
        <v>349</v>
      </c>
      <c r="D489" s="19" t="s">
        <v>5</v>
      </c>
      <c r="E489" s="19"/>
      <c r="F489" s="20">
        <f>F490</f>
        <v>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15.75" outlineLevel="5">
      <c r="A490" s="5" t="s">
        <v>95</v>
      </c>
      <c r="B490" s="6" t="s">
        <v>75</v>
      </c>
      <c r="C490" s="6" t="s">
        <v>349</v>
      </c>
      <c r="D490" s="6" t="s">
        <v>96</v>
      </c>
      <c r="E490" s="6"/>
      <c r="F490" s="7">
        <f>F491</f>
        <v>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31.5" outlineLevel="5">
      <c r="A491" s="52" t="s">
        <v>97</v>
      </c>
      <c r="B491" s="53" t="s">
        <v>75</v>
      </c>
      <c r="C491" s="53" t="s">
        <v>349</v>
      </c>
      <c r="D491" s="53" t="s">
        <v>98</v>
      </c>
      <c r="E491" s="53"/>
      <c r="F491" s="54">
        <v>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31.5" outlineLevel="5">
      <c r="A492" s="16" t="s">
        <v>67</v>
      </c>
      <c r="B492" s="17" t="s">
        <v>68</v>
      </c>
      <c r="C492" s="17" t="s">
        <v>347</v>
      </c>
      <c r="D492" s="17" t="s">
        <v>5</v>
      </c>
      <c r="E492" s="17"/>
      <c r="F492" s="18">
        <f>F493</f>
        <v>100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15.75" outlineLevel="5">
      <c r="A493" s="8" t="s">
        <v>30</v>
      </c>
      <c r="B493" s="9" t="s">
        <v>69</v>
      </c>
      <c r="C493" s="9" t="s">
        <v>347</v>
      </c>
      <c r="D493" s="9" t="s">
        <v>5</v>
      </c>
      <c r="E493" s="9"/>
      <c r="F493" s="10">
        <f>F494</f>
        <v>100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31.5" outlineLevel="5">
      <c r="A494" s="22" t="s">
        <v>134</v>
      </c>
      <c r="B494" s="9" t="s">
        <v>69</v>
      </c>
      <c r="C494" s="9" t="s">
        <v>248</v>
      </c>
      <c r="D494" s="9" t="s">
        <v>5</v>
      </c>
      <c r="E494" s="9"/>
      <c r="F494" s="10">
        <f>F495</f>
        <v>100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31.5" outlineLevel="5">
      <c r="A495" s="22" t="s">
        <v>136</v>
      </c>
      <c r="B495" s="12" t="s">
        <v>69</v>
      </c>
      <c r="C495" s="12" t="s">
        <v>249</v>
      </c>
      <c r="D495" s="12" t="s">
        <v>5</v>
      </c>
      <c r="E495" s="12"/>
      <c r="F495" s="13">
        <f>F496</f>
        <v>100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outlineLevel="5">
      <c r="A496" s="55" t="s">
        <v>188</v>
      </c>
      <c r="B496" s="19" t="s">
        <v>69</v>
      </c>
      <c r="C496" s="19" t="s">
        <v>350</v>
      </c>
      <c r="D496" s="19" t="s">
        <v>5</v>
      </c>
      <c r="E496" s="19"/>
      <c r="F496" s="20">
        <f>F497</f>
        <v>100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15.75" outlineLevel="5">
      <c r="A497" s="5" t="s">
        <v>129</v>
      </c>
      <c r="B497" s="6" t="s">
        <v>69</v>
      </c>
      <c r="C497" s="6" t="s">
        <v>350</v>
      </c>
      <c r="D497" s="6" t="s">
        <v>223</v>
      </c>
      <c r="E497" s="6"/>
      <c r="F497" s="7">
        <v>100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48" customHeight="1" outlineLevel="5">
      <c r="A498" s="16" t="s">
        <v>79</v>
      </c>
      <c r="B498" s="17" t="s">
        <v>78</v>
      </c>
      <c r="C498" s="17" t="s">
        <v>347</v>
      </c>
      <c r="D498" s="17" t="s">
        <v>5</v>
      </c>
      <c r="E498" s="17"/>
      <c r="F498" s="18">
        <f aca="true" t="shared" si="46" ref="F498:F503">F499</f>
        <v>20178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47.25" outlineLevel="5">
      <c r="A499" s="22" t="s">
        <v>81</v>
      </c>
      <c r="B499" s="9" t="s">
        <v>80</v>
      </c>
      <c r="C499" s="9" t="s">
        <v>347</v>
      </c>
      <c r="D499" s="9" t="s">
        <v>5</v>
      </c>
      <c r="E499" s="9"/>
      <c r="F499" s="10">
        <f t="shared" si="46"/>
        <v>20178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31.5" outlineLevel="5">
      <c r="A500" s="22" t="s">
        <v>134</v>
      </c>
      <c r="B500" s="9" t="s">
        <v>80</v>
      </c>
      <c r="C500" s="9" t="s">
        <v>248</v>
      </c>
      <c r="D500" s="9" t="s">
        <v>5</v>
      </c>
      <c r="E500" s="9"/>
      <c r="F500" s="10">
        <f t="shared" si="46"/>
        <v>20178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31.5" outlineLevel="5">
      <c r="A501" s="22" t="s">
        <v>136</v>
      </c>
      <c r="B501" s="12" t="s">
        <v>80</v>
      </c>
      <c r="C501" s="12" t="s">
        <v>249</v>
      </c>
      <c r="D501" s="12" t="s">
        <v>5</v>
      </c>
      <c r="E501" s="12"/>
      <c r="F501" s="13">
        <f t="shared" si="46"/>
        <v>20178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47.25" outlineLevel="5">
      <c r="A502" s="5" t="s">
        <v>189</v>
      </c>
      <c r="B502" s="6" t="s">
        <v>80</v>
      </c>
      <c r="C502" s="6" t="s">
        <v>351</v>
      </c>
      <c r="D502" s="6" t="s">
        <v>5</v>
      </c>
      <c r="E502" s="6"/>
      <c r="F502" s="7">
        <f t="shared" si="46"/>
        <v>20178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15.75" outlineLevel="5">
      <c r="A503" s="5" t="s">
        <v>132</v>
      </c>
      <c r="B503" s="6" t="s">
        <v>80</v>
      </c>
      <c r="C503" s="6" t="s">
        <v>351</v>
      </c>
      <c r="D503" s="6" t="s">
        <v>133</v>
      </c>
      <c r="E503" s="6"/>
      <c r="F503" s="7">
        <f t="shared" si="46"/>
        <v>20178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15.75" outlineLevel="5">
      <c r="A504" s="52" t="s">
        <v>130</v>
      </c>
      <c r="B504" s="53" t="s">
        <v>80</v>
      </c>
      <c r="C504" s="53" t="s">
        <v>351</v>
      </c>
      <c r="D504" s="53" t="s">
        <v>131</v>
      </c>
      <c r="E504" s="53"/>
      <c r="F504" s="54">
        <v>20178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ht="18.75">
      <c r="A505" s="112" t="s">
        <v>24</v>
      </c>
      <c r="B505" s="112"/>
      <c r="C505" s="112"/>
      <c r="D505" s="112"/>
      <c r="E505" s="112"/>
      <c r="F505" s="88">
        <f>F14+F185+F192+F240+F278+F399+F179+F440+F469+F479+F492+F498</f>
        <v>623462.5516</v>
      </c>
      <c r="G505" s="11" t="e">
        <f>#REF!+G440+#REF!+G399+G278+G240+G192+G185+G14</f>
        <v>#REF!</v>
      </c>
      <c r="H505" s="11" t="e">
        <f>#REF!+H440+#REF!+H399+H278+H240+H192+H185+H14</f>
        <v>#REF!</v>
      </c>
      <c r="I505" s="11" t="e">
        <f>#REF!+I440+#REF!+I399+I278+I240+I192+I185+I14</f>
        <v>#REF!</v>
      </c>
      <c r="J505" s="11" t="e">
        <f>#REF!+J440+#REF!+J399+J278+J240+J192+J185+J14</f>
        <v>#REF!</v>
      </c>
      <c r="K505" s="11" t="e">
        <f>#REF!+K440+#REF!+K399+K278+K240+K192+K185+K14</f>
        <v>#REF!</v>
      </c>
      <c r="L505" s="11" t="e">
        <f>#REF!+L440+#REF!+L399+L278+L240+L192+L185+L14</f>
        <v>#REF!</v>
      </c>
      <c r="M505" s="11" t="e">
        <f>#REF!+M440+#REF!+M399+M278+M240+M192+M185+M14</f>
        <v>#REF!</v>
      </c>
      <c r="N505" s="11" t="e">
        <f>#REF!+N440+#REF!+N399+N278+N240+N192+N185+N14</f>
        <v>#REF!</v>
      </c>
      <c r="O505" s="11" t="e">
        <f>#REF!+O440+#REF!+O399+O278+O240+O192+O185+O14</f>
        <v>#REF!</v>
      </c>
      <c r="P505" s="11" t="e">
        <f>#REF!+P440+#REF!+P399+P278+P240+P192+P185+P14</f>
        <v>#REF!</v>
      </c>
      <c r="Q505" s="11" t="e">
        <f>#REF!+Q440+#REF!+Q399+Q278+Q240+Q192+Q185+Q14</f>
        <v>#REF!</v>
      </c>
      <c r="R505" s="11" t="e">
        <f>#REF!+R440+#REF!+R399+R278+R240+R192+R185+R14</f>
        <v>#REF!</v>
      </c>
      <c r="S505" s="11" t="e">
        <f>#REF!+S440+#REF!+S399+S278+S240+S192+S185+S14</f>
        <v>#REF!</v>
      </c>
      <c r="T505" s="11" t="e">
        <f>#REF!+T440+#REF!+T399+T278+T240+T192+T185+T14</f>
        <v>#REF!</v>
      </c>
      <c r="U505" s="11" t="e">
        <f>#REF!+U440+#REF!+U399+U278+U240+U192+U185+U14</f>
        <v>#REF!</v>
      </c>
      <c r="V505" s="11" t="e">
        <f>#REF!+V440+#REF!+V399+V278+V240+V192+V185+V14</f>
        <v>#REF!</v>
      </c>
    </row>
    <row r="506" spans="1:2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3"/>
      <c r="V507" s="3"/>
    </row>
  </sheetData>
  <sheetProtection/>
  <autoFilter ref="A13:F505"/>
  <mergeCells count="11">
    <mergeCell ref="A10:V10"/>
    <mergeCell ref="A507:T507"/>
    <mergeCell ref="A505:E505"/>
    <mergeCell ref="A12:V12"/>
    <mergeCell ref="A11:V11"/>
    <mergeCell ref="B2:W2"/>
    <mergeCell ref="B3:W3"/>
    <mergeCell ref="C4:V4"/>
    <mergeCell ref="B8:V8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2016-08-24T06:11:34Z</cp:lastPrinted>
  <dcterms:created xsi:type="dcterms:W3CDTF">2008-11-11T04:53:42Z</dcterms:created>
  <dcterms:modified xsi:type="dcterms:W3CDTF">2016-12-13T00:08:27Z</dcterms:modified>
  <cp:category/>
  <cp:version/>
  <cp:contentType/>
  <cp:contentStatus/>
</cp:coreProperties>
</file>